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drawings/drawing5.xml" ContentType="application/vnd.openxmlformats-officedocument.drawing+xml"/>
  <Override PartName="/xl/charts/chart9.xml" ContentType="application/vnd.openxmlformats-officedocument.drawingml.chart+xml"/>
  <Override PartName="/xl/theme/themeOverride7.xml" ContentType="application/vnd.openxmlformats-officedocument.themeOverride+xml"/>
  <Override PartName="/xl/charts/chart10.xml" ContentType="application/vnd.openxmlformats-officedocument.drawingml.chart+xml"/>
  <Override PartName="/xl/theme/themeOverride8.xml" ContentType="application/vnd.openxmlformats-officedocument.themeOverride+xml"/>
  <Override PartName="/xl/drawings/drawing6.xml" ContentType="application/vnd.openxmlformats-officedocument.drawing+xml"/>
  <Override PartName="/xl/charts/chart11.xml" ContentType="application/vnd.openxmlformats-officedocument.drawingml.chart+xml"/>
  <Override PartName="/xl/theme/themeOverride9.xml" ContentType="application/vnd.openxmlformats-officedocument.themeOverride+xml"/>
  <Override PartName="/xl/charts/chart12.xml" ContentType="application/vnd.openxmlformats-officedocument.drawingml.chart+xml"/>
  <Override PartName="/xl/theme/themeOverride10.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charts/chart14.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11.xml" ContentType="application/vnd.ms-office.chartstyle+xml"/>
  <Override PartName="/xl/charts/colors11.xml" ContentType="application/vnd.ms-office.chartcolorstyle+xml"/>
  <Override PartName="/xl/charts/chart16.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xml" ContentType="application/vnd.openxmlformats-officedocument.drawing+xml"/>
  <Override PartName="/xl/charts/chart17.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0.xml" ContentType="application/vnd.openxmlformats-officedocument.drawing+xml"/>
  <Override PartName="/xl/charts/chart18.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1.xml" ContentType="application/vnd.openxmlformats-officedocument.drawing+xml"/>
  <Override PartName="/xl/charts/chart19.xml" ContentType="application/vnd.openxmlformats-officedocument.drawingml.chart+xml"/>
  <Override PartName="/xl/theme/themeOverride11.xml" ContentType="application/vnd.openxmlformats-officedocument.themeOverride+xml"/>
  <Override PartName="/xl/charts/chart20.xml" ContentType="application/vnd.openxmlformats-officedocument.drawingml.chart+xml"/>
  <Override PartName="/xl/theme/themeOverride12.xml" ContentType="application/vnd.openxmlformats-officedocument.themeOverride+xml"/>
  <Override PartName="/xl/drawings/drawing12.xml" ContentType="application/vnd.openxmlformats-officedocument.drawing+xml"/>
  <Override PartName="/xl/drawings/drawing13.xml" ContentType="application/vnd.openxmlformats-officedocument.drawing+xml"/>
  <Override PartName="/xl/charts/chart21.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ml.chartshapes+xml"/>
  <Override PartName="/xl/charts/chart22.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5.xml" ContentType="application/vnd.openxmlformats-officedocument.drawingml.chartshapes+xml"/>
  <Override PartName="/xl/charts/chart23.xml" ContentType="application/vnd.openxmlformats-officedocument.drawingml.chart+xml"/>
  <Override PartName="/xl/charts/style17.xml" ContentType="application/vnd.ms-office.chartstyle+xml"/>
  <Override PartName="/xl/charts/colors17.xml" ContentType="application/vnd.ms-office.chartcolorstyle+xml"/>
  <Override PartName="/xl/charts/chart24.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6.xml" ContentType="application/vnd.openxmlformats-officedocument.drawing+xml"/>
  <Override PartName="/xl/charts/chart25.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3.xml" ContentType="application/vnd.openxmlformats-officedocument.themeOverride+xml"/>
  <Override PartName="/xl/drawings/drawing17.xml" ContentType="application/vnd.openxmlformats-officedocument.drawingml.chartshapes+xml"/>
  <Override PartName="/xl/charts/chart26.xml" ContentType="application/vnd.openxmlformats-officedocument.drawingml.chart+xml"/>
  <Override PartName="/xl/charts/style20.xml" ContentType="application/vnd.ms-office.chartstyle+xml"/>
  <Override PartName="/xl/charts/colors20.xml" ContentType="application/vnd.ms-office.chartcolorstyle+xml"/>
  <Override PartName="/xl/charts/chart2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8.xml" ContentType="application/vnd.openxmlformats-officedocument.drawing+xml"/>
  <Override PartName="/xl/charts/chart28.xml" ContentType="application/vnd.openxmlformats-officedocument.drawingml.chart+xml"/>
  <Override PartName="/xl/charts/style22.xml" ContentType="application/vnd.ms-office.chartstyle+xml"/>
  <Override PartName="/xl/charts/colors22.xml" ContentType="application/vnd.ms-office.chartcolorstyle+xml"/>
  <Override PartName="/xl/charts/chart2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9.xml" ContentType="application/vnd.openxmlformats-officedocument.drawing+xml"/>
  <Override PartName="/xl/charts/chart30.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4.xml" ContentType="application/vnd.openxmlformats-officedocument.themeOverride+xml"/>
  <Override PartName="/xl/drawings/drawing20.xml" ContentType="application/vnd.openxmlformats-officedocument.drawingml.chartshapes+xml"/>
  <Override PartName="/xl/charts/chart31.xml" ContentType="application/vnd.openxmlformats-officedocument.drawingml.chart+xml"/>
  <Override PartName="/xl/charts/style25.xml" ContentType="application/vnd.ms-office.chartstyle+xml"/>
  <Override PartName="/xl/charts/colors25.xml" ContentType="application/vnd.ms-office.chartcolorstyle+xml"/>
  <Override PartName="/xl/charts/chart3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style27.xml" ContentType="application/vnd.ms-office.chartstyle+xml"/>
  <Override PartName="/xl/charts/colors27.xml" ContentType="application/vnd.ms-office.chartcolorstyle+xml"/>
  <Override PartName="/xl/charts/chart35.xml" ContentType="application/vnd.openxmlformats-officedocument.drawingml.chart+xml"/>
  <Override PartName="/xl/charts/style28.xml" ContentType="application/vnd.ms-office.chartstyle+xml"/>
  <Override PartName="/xl/charts/colors28.xml" ContentType="application/vnd.ms-office.chartcolorstyle+xml"/>
  <Override PartName="/xl/charts/chart36.xml" ContentType="application/vnd.openxmlformats-officedocument.drawingml.chart+xml"/>
  <Override PartName="/xl/drawings/drawing24.xml" ContentType="application/vnd.openxmlformats-officedocument.drawing+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charts/chart3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39.xml" ContentType="application/vnd.openxmlformats-officedocument.drawingml.chart+xml"/>
  <Override PartName="/xl/theme/themeOverride15.xml" ContentType="application/vnd.openxmlformats-officedocument.themeOverride+xml"/>
  <Override PartName="/xl/charts/chart40.xml" ContentType="application/vnd.openxmlformats-officedocument.drawingml.chart+xml"/>
  <Override PartName="/xl/theme/themeOverride16.xml" ContentType="application/vnd.openxmlformats-officedocument.themeOverride+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codeName="Tento_zošit"/>
  <xr:revisionPtr revIDLastSave="0" documentId="13_ncr:1_{46C1B9F2-0467-48AF-822E-A44DF155036D}" xr6:coauthVersionLast="47" xr6:coauthVersionMax="47" xr10:uidLastSave="{00000000-0000-0000-0000-000000000000}"/>
  <bookViews>
    <workbookView xWindow="-120" yWindow="-120" windowWidth="29040" windowHeight="15720" tabRatio="792" xr2:uid="{00000000-000D-0000-FFFF-FFFF00000000}"/>
  </bookViews>
  <sheets>
    <sheet name="Obsah | Contents" sheetId="250" r:id="rId1"/>
    <sheet name="Zhrnutie | Summary" sheetId="253" r:id="rId2"/>
    <sheet name="ESA 2010" sheetId="193" r:id="rId3"/>
    <sheet name="G 1" sheetId="302" r:id="rId4"/>
    <sheet name="G 2" sheetId="303" r:id="rId5"/>
    <sheet name="G 3" sheetId="319" r:id="rId6"/>
    <sheet name="G 4" sheetId="325" r:id="rId7"/>
    <sheet name="G 5" sheetId="321" r:id="rId8"/>
    <sheet name="G 6" sheetId="320" r:id="rId9"/>
    <sheet name="G 7" sheetId="324" r:id="rId10"/>
    <sheet name="G 8" sheetId="293" r:id="rId11"/>
    <sheet name="G 9" sheetId="305" r:id="rId12"/>
    <sheet name="T 1" sheetId="351" r:id="rId13"/>
    <sheet name="G 10 &amp; G 11" sheetId="225" r:id="rId14"/>
    <sheet name="G 12" sheetId="340" r:id="rId15"/>
    <sheet name="G 13" sheetId="349" r:id="rId16"/>
    <sheet name="G 14" sheetId="342" r:id="rId17"/>
    <sheet name="T 2" sheetId="123" r:id="rId18"/>
    <sheet name="T 3" sheetId="350" r:id="rId19"/>
    <sheet name="G 15 &amp; G 16" sheetId="261" r:id="rId20"/>
    <sheet name="G 17" sheetId="326" r:id="rId21"/>
    <sheet name="T 4" sheetId="310" r:id="rId22"/>
    <sheet name="T 5" sheetId="346" r:id="rId23"/>
    <sheet name="Hárok2" sheetId="345" state="hidden" r:id="rId24"/>
    <sheet name="T 6" sheetId="298" r:id="rId25"/>
    <sheet name="T 7" sheetId="299" r:id="rId26"/>
    <sheet name="G 18" sheetId="300" r:id="rId27"/>
    <sheet name="T 8" sheetId="301" r:id="rId28"/>
    <sheet name="T 9" sheetId="296" r:id="rId29"/>
    <sheet name="T 10" sheetId="196" r:id="rId30"/>
    <sheet name="T 11 &amp; T 12 (DRM &amp; DEM)" sheetId="203" r:id="rId31"/>
    <sheet name="mzda" sheetId="289" state="hidden" r:id="rId32"/>
  </sheets>
  <externalReferences>
    <externalReference r:id="rId33"/>
    <externalReference r:id="rId34"/>
    <externalReference r:id="rId35"/>
    <externalReference r:id="rId36"/>
  </externalReferences>
  <definedNames>
    <definedName name="\A" localSheetId="11">#REF!</definedName>
    <definedName name="\A">#REF!</definedName>
    <definedName name="\B" localSheetId="13">#REF!</definedName>
    <definedName name="\B" localSheetId="14">#REF!</definedName>
    <definedName name="\B" localSheetId="16">#REF!</definedName>
    <definedName name="\B" localSheetId="11">#REF!</definedName>
    <definedName name="\B">#REF!</definedName>
    <definedName name="\C" localSheetId="13">#REF!</definedName>
    <definedName name="\C" localSheetId="14">#REF!</definedName>
    <definedName name="\C" localSheetId="16">#REF!</definedName>
    <definedName name="\C" localSheetId="11">#REF!</definedName>
    <definedName name="\C">#REF!</definedName>
    <definedName name="\D" localSheetId="11">#REF!</definedName>
    <definedName name="\D">#REF!</definedName>
    <definedName name="\E" localSheetId="11">#REF!</definedName>
    <definedName name="\E">#REF!</definedName>
    <definedName name="\F" localSheetId="11">#REF!</definedName>
    <definedName name="\F">#REF!</definedName>
    <definedName name="\G" localSheetId="11">#REF!</definedName>
    <definedName name="\G">#REF!</definedName>
    <definedName name="\H" localSheetId="11">#REF!</definedName>
    <definedName name="\H">#REF!</definedName>
    <definedName name="\I" localSheetId="11">#REF!</definedName>
    <definedName name="\I">#REF!</definedName>
    <definedName name="\J" localSheetId="11">#REF!</definedName>
    <definedName name="\J">#REF!</definedName>
    <definedName name="\K" localSheetId="11">#REF!</definedName>
    <definedName name="\K">#REF!</definedName>
    <definedName name="\L" localSheetId="11">#REF!</definedName>
    <definedName name="\L">#REF!</definedName>
    <definedName name="\M" localSheetId="11">#REF!</definedName>
    <definedName name="\M">#REF!</definedName>
    <definedName name="\N" localSheetId="11">#REF!</definedName>
    <definedName name="\N">#REF!</definedName>
    <definedName name="\O" localSheetId="11">#REF!</definedName>
    <definedName name="\O">#REF!</definedName>
    <definedName name="\P" localSheetId="11">#REF!</definedName>
    <definedName name="\P">#REF!</definedName>
    <definedName name="\Q" localSheetId="11">#REF!</definedName>
    <definedName name="\Q">#REF!</definedName>
    <definedName name="\R" localSheetId="11">#REF!</definedName>
    <definedName name="\R">#REF!</definedName>
    <definedName name="\S" localSheetId="11">#REF!</definedName>
    <definedName name="\S">#REF!</definedName>
    <definedName name="\T" localSheetId="11">#REF!</definedName>
    <definedName name="\T">#REF!</definedName>
    <definedName name="\U" localSheetId="11">#REF!</definedName>
    <definedName name="\U">#REF!</definedName>
    <definedName name="\V" localSheetId="11">#REF!</definedName>
    <definedName name="\V">#REF!</definedName>
    <definedName name="\W" localSheetId="11">#REF!</definedName>
    <definedName name="\W">#REF!</definedName>
    <definedName name="\X" localSheetId="11">#REF!</definedName>
    <definedName name="\X">#REF!</definedName>
    <definedName name="\Y" localSheetId="11">#REF!</definedName>
    <definedName name="\Y">#REF!</definedName>
    <definedName name="\Z" localSheetId="11">#REF!</definedName>
    <definedName name="\Z">#REF!</definedName>
    <definedName name="_____BOP2" localSheetId="11">#REF!</definedName>
    <definedName name="_____BOP2">#REF!</definedName>
    <definedName name="_____dat1" localSheetId="11">#REF!</definedName>
    <definedName name="_____dat1">#REF!</definedName>
    <definedName name="_____EXP5" localSheetId="13">#REF!</definedName>
    <definedName name="_____EXP5" localSheetId="14">#REF!</definedName>
    <definedName name="_____EXP5" localSheetId="16">#REF!</definedName>
    <definedName name="_____EXP5" localSheetId="11">#REF!</definedName>
    <definedName name="_____EXP5">#REF!</definedName>
    <definedName name="_____EXP6" localSheetId="13">#REF!</definedName>
    <definedName name="_____EXP6" localSheetId="14">#REF!</definedName>
    <definedName name="_____EXP6" localSheetId="16">#REF!</definedName>
    <definedName name="_____EXP6" localSheetId="11">#REF!</definedName>
    <definedName name="_____EXP6">#REF!</definedName>
    <definedName name="_____EXP7" localSheetId="13">#REF!</definedName>
    <definedName name="_____EXP7" localSheetId="14">#REF!</definedName>
    <definedName name="_____EXP7" localSheetId="16">#REF!</definedName>
    <definedName name="_____EXP7" localSheetId="11">#REF!</definedName>
    <definedName name="_____EXP7">#REF!</definedName>
    <definedName name="_____EXP9" localSheetId="11">#REF!</definedName>
    <definedName name="_____EXP9">#REF!</definedName>
    <definedName name="_____IMP2" localSheetId="11">#REF!</definedName>
    <definedName name="_____IMP2">#REF!</definedName>
    <definedName name="_____IMP4" localSheetId="11">#REF!</definedName>
    <definedName name="_____IMP4">#REF!</definedName>
    <definedName name="_____IMP6" localSheetId="11">#REF!</definedName>
    <definedName name="_____IMP6">#REF!</definedName>
    <definedName name="_____IMP7" localSheetId="11">#REF!</definedName>
    <definedName name="_____IMP7">#REF!</definedName>
    <definedName name="_____MTS2" localSheetId="11">#REF!</definedName>
    <definedName name="_____MTS2">#REF!</definedName>
    <definedName name="_____PAG2" localSheetId="11">#REF!</definedName>
    <definedName name="_____PAG2">#REF!</definedName>
    <definedName name="_____PAG3" localSheetId="11">#REF!</definedName>
    <definedName name="_____PAG3">#REF!</definedName>
    <definedName name="_____PAG4" localSheetId="11">#REF!</definedName>
    <definedName name="_____PAG4">#REF!</definedName>
    <definedName name="_____PAG5" localSheetId="11">#REF!</definedName>
    <definedName name="_____PAG5">#REF!</definedName>
    <definedName name="_____PAG6" localSheetId="11">#REF!</definedName>
    <definedName name="_____PAG6">#REF!</definedName>
    <definedName name="_____RES2" localSheetId="11">#REF!</definedName>
    <definedName name="_____RES2">#REF!</definedName>
    <definedName name="_____TAB7" localSheetId="13">#REF!</definedName>
    <definedName name="_____TAB7" localSheetId="14">#REF!</definedName>
    <definedName name="_____TAB7" localSheetId="16">#REF!</definedName>
    <definedName name="_____TAB7" localSheetId="11">#REF!</definedName>
    <definedName name="_____TAB7">#REF!</definedName>
    <definedName name="____BOP1" localSheetId="13">#REF!</definedName>
    <definedName name="____BOP1" localSheetId="14">#REF!</definedName>
    <definedName name="____BOP1" localSheetId="16">#REF!</definedName>
    <definedName name="____BOP1" localSheetId="11">#REF!</definedName>
    <definedName name="____BOP1">#REF!</definedName>
    <definedName name="____BOP2" localSheetId="13">#REF!</definedName>
    <definedName name="____BOP2" localSheetId="14">#REF!</definedName>
    <definedName name="____BOP2" localSheetId="16">#REF!</definedName>
    <definedName name="____BOP2" localSheetId="11">#REF!</definedName>
    <definedName name="____BOP2">#REF!</definedName>
    <definedName name="____dat1" localSheetId="13">#REF!</definedName>
    <definedName name="____dat1" localSheetId="14">#REF!</definedName>
    <definedName name="____dat1" localSheetId="16">#REF!</definedName>
    <definedName name="____dat1" localSheetId="11">#REF!</definedName>
    <definedName name="____dat1">#REF!</definedName>
    <definedName name="____dat2" localSheetId="13">#REF!</definedName>
    <definedName name="____dat2" localSheetId="14">#REF!</definedName>
    <definedName name="____dat2" localSheetId="16">#REF!</definedName>
    <definedName name="____dat2" localSheetId="11">#REF!</definedName>
    <definedName name="____dat2">#REF!</definedName>
    <definedName name="____EXP5" localSheetId="13">#REF!</definedName>
    <definedName name="____EXP5" localSheetId="14">#REF!</definedName>
    <definedName name="____EXP5" localSheetId="16">#REF!</definedName>
    <definedName name="____EXP5" localSheetId="11">#REF!</definedName>
    <definedName name="____EXP5">#REF!</definedName>
    <definedName name="____EXP6" localSheetId="13">#REF!</definedName>
    <definedName name="____EXP6" localSheetId="14">#REF!</definedName>
    <definedName name="____EXP6" localSheetId="16">#REF!</definedName>
    <definedName name="____EXP6" localSheetId="11">#REF!</definedName>
    <definedName name="____EXP6">#REF!</definedName>
    <definedName name="____EXP7" localSheetId="11">#REF!</definedName>
    <definedName name="____EXP7">#REF!</definedName>
    <definedName name="____EXP9" localSheetId="11">#REF!</definedName>
    <definedName name="____EXP9">#REF!</definedName>
    <definedName name="____IMP10" localSheetId="11">#REF!</definedName>
    <definedName name="____IMP10">#REF!</definedName>
    <definedName name="____IMP2" localSheetId="11">#REF!</definedName>
    <definedName name="____IMP2">#REF!</definedName>
    <definedName name="____IMP4" localSheetId="11">#REF!</definedName>
    <definedName name="____IMP4">#REF!</definedName>
    <definedName name="____IMP6" localSheetId="11">#REF!</definedName>
    <definedName name="____IMP6">#REF!</definedName>
    <definedName name="____IMP7" localSheetId="11">#REF!</definedName>
    <definedName name="____IMP7">#REF!</definedName>
    <definedName name="____IMP8" localSheetId="11">#REF!</definedName>
    <definedName name="____IMP8">#REF!</definedName>
    <definedName name="____MTS2" localSheetId="11">#REF!</definedName>
    <definedName name="____MTS2">#REF!</definedName>
    <definedName name="____OUT1" localSheetId="13">#REF!</definedName>
    <definedName name="____OUT1" localSheetId="14">#REF!</definedName>
    <definedName name="____OUT1" localSheetId="16">#REF!</definedName>
    <definedName name="____OUT1" localSheetId="11">#REF!</definedName>
    <definedName name="____OUT1">#REF!</definedName>
    <definedName name="____OUT2" localSheetId="13">#REF!</definedName>
    <definedName name="____OUT2" localSheetId="14">#REF!</definedName>
    <definedName name="____OUT2" localSheetId="16">#REF!</definedName>
    <definedName name="____OUT2" localSheetId="11">#REF!</definedName>
    <definedName name="____OUT2">#REF!</definedName>
    <definedName name="____PAG2" localSheetId="13">#REF!</definedName>
    <definedName name="____PAG2" localSheetId="14">#REF!</definedName>
    <definedName name="____PAG2" localSheetId="16">#REF!</definedName>
    <definedName name="____PAG2" localSheetId="11">#REF!</definedName>
    <definedName name="____PAG2">#REF!</definedName>
    <definedName name="____PAG3" localSheetId="13">#REF!</definedName>
    <definedName name="____PAG3" localSheetId="14">#REF!</definedName>
    <definedName name="____PAG3" localSheetId="16">#REF!</definedName>
    <definedName name="____PAG3" localSheetId="11">#REF!</definedName>
    <definedName name="____PAG3">#REF!</definedName>
    <definedName name="____PAG4" localSheetId="11">#REF!</definedName>
    <definedName name="____PAG4">#REF!</definedName>
    <definedName name="____PAG5" localSheetId="11">#REF!</definedName>
    <definedName name="____PAG5">#REF!</definedName>
    <definedName name="____PAG6" localSheetId="11">#REF!</definedName>
    <definedName name="____PAG6">#REF!</definedName>
    <definedName name="____PAG7" localSheetId="13">#REF!</definedName>
    <definedName name="____PAG7" localSheetId="14">#REF!</definedName>
    <definedName name="____PAG7" localSheetId="16">#REF!</definedName>
    <definedName name="____PAG7" localSheetId="11">#REF!</definedName>
    <definedName name="____PAG7">#REF!</definedName>
    <definedName name="____pro2001">#REF!</definedName>
    <definedName name="____RES2" localSheetId="13">#REF!</definedName>
    <definedName name="____RES2" localSheetId="14">#REF!</definedName>
    <definedName name="____RES2" localSheetId="16">#REF!</definedName>
    <definedName name="____RES2" localSheetId="11">#REF!</definedName>
    <definedName name="____RES2">#REF!</definedName>
    <definedName name="____TAB1" localSheetId="13">#REF!</definedName>
    <definedName name="____TAB1" localSheetId="14">#REF!</definedName>
    <definedName name="____TAB1" localSheetId="16">#REF!</definedName>
    <definedName name="____TAB1" localSheetId="11">#REF!</definedName>
    <definedName name="____TAB1">#REF!</definedName>
    <definedName name="____TAB10" localSheetId="13">#REF!</definedName>
    <definedName name="____TAB10" localSheetId="14">#REF!</definedName>
    <definedName name="____TAB10" localSheetId="16">#REF!</definedName>
    <definedName name="____TAB10" localSheetId="11">#REF!</definedName>
    <definedName name="____TAB10">#REF!</definedName>
    <definedName name="____TAB12" localSheetId="13">#REF!</definedName>
    <definedName name="____TAB12" localSheetId="14">#REF!</definedName>
    <definedName name="____TAB12" localSheetId="16">#REF!</definedName>
    <definedName name="____TAB12" localSheetId="11">#REF!</definedName>
    <definedName name="____TAB12">#REF!</definedName>
    <definedName name="____Tab19" localSheetId="11">#REF!</definedName>
    <definedName name="____Tab19">#REF!</definedName>
    <definedName name="____TAB2" localSheetId="11">#REF!</definedName>
    <definedName name="____TAB2">#REF!</definedName>
    <definedName name="____Tab20" localSheetId="11">#REF!</definedName>
    <definedName name="____Tab20">#REF!</definedName>
    <definedName name="____Tab21" localSheetId="11">#REF!</definedName>
    <definedName name="____Tab21">#REF!</definedName>
    <definedName name="____Tab22" localSheetId="11">#REF!</definedName>
    <definedName name="____Tab22">#REF!</definedName>
    <definedName name="____Tab23" localSheetId="11">#REF!</definedName>
    <definedName name="____Tab23">#REF!</definedName>
    <definedName name="____Tab24" localSheetId="11">#REF!</definedName>
    <definedName name="____Tab24">#REF!</definedName>
    <definedName name="____Tab26" localSheetId="11">#REF!</definedName>
    <definedName name="____Tab26">#REF!</definedName>
    <definedName name="____Tab27" localSheetId="11">#REF!</definedName>
    <definedName name="____Tab27">#REF!</definedName>
    <definedName name="____Tab28" localSheetId="11">#REF!</definedName>
    <definedName name="____Tab28">#REF!</definedName>
    <definedName name="____Tab29" localSheetId="11">#REF!</definedName>
    <definedName name="____Tab29">#REF!</definedName>
    <definedName name="____TAB3" localSheetId="11">#REF!</definedName>
    <definedName name="____TAB3">#REF!</definedName>
    <definedName name="____Tab30" localSheetId="11">#REF!</definedName>
    <definedName name="____Tab30">#REF!</definedName>
    <definedName name="____Tab31" localSheetId="11">#REF!</definedName>
    <definedName name="____Tab31">#REF!</definedName>
    <definedName name="____Tab32" localSheetId="11">#REF!</definedName>
    <definedName name="____Tab32">#REF!</definedName>
    <definedName name="____Tab33" localSheetId="11">#REF!</definedName>
    <definedName name="____Tab33">#REF!</definedName>
    <definedName name="____Tab34" localSheetId="11">#REF!</definedName>
    <definedName name="____Tab34">#REF!</definedName>
    <definedName name="____Tab35" localSheetId="11">#REF!</definedName>
    <definedName name="____Tab35">#REF!</definedName>
    <definedName name="____TAB4" localSheetId="11">#REF!</definedName>
    <definedName name="____TAB4">#REF!</definedName>
    <definedName name="____TAB5" localSheetId="11">#REF!</definedName>
    <definedName name="____TAB5">#REF!</definedName>
    <definedName name="____tab6" localSheetId="11">#REF!</definedName>
    <definedName name="____tab6">#REF!</definedName>
    <definedName name="____TAB7" localSheetId="11">#REF!</definedName>
    <definedName name="____TAB7">#REF!</definedName>
    <definedName name="____TAB8" localSheetId="11">#REF!</definedName>
    <definedName name="____TAB8">#REF!</definedName>
    <definedName name="____tab9" localSheetId="11">#REF!</definedName>
    <definedName name="____tab9">#REF!</definedName>
    <definedName name="____TB41" localSheetId="11">#REF!</definedName>
    <definedName name="____TB41">#REF!</definedName>
    <definedName name="____WEO1" localSheetId="11">#REF!</definedName>
    <definedName name="____WEO1">#REF!</definedName>
    <definedName name="____WEO2" localSheetId="11">#REF!</definedName>
    <definedName name="____WEO2">#REF!</definedName>
    <definedName name="___BOP1" localSheetId="11">#REF!</definedName>
    <definedName name="___BOP1">#REF!</definedName>
    <definedName name="___BOP2" localSheetId="11">#REF!</definedName>
    <definedName name="___BOP2">#REF!</definedName>
    <definedName name="___dat1" localSheetId="11">#REF!</definedName>
    <definedName name="___dat1">#REF!</definedName>
    <definedName name="___dat2" localSheetId="13">#REF!</definedName>
    <definedName name="___dat2" localSheetId="14">#REF!</definedName>
    <definedName name="___dat2" localSheetId="16">#REF!</definedName>
    <definedName name="___dat2" localSheetId="11">#REF!</definedName>
    <definedName name="___dat2">#REF!</definedName>
    <definedName name="___EXP5" localSheetId="13">#REF!</definedName>
    <definedName name="___EXP5" localSheetId="14">#REF!</definedName>
    <definedName name="___EXP5" localSheetId="16">#REF!</definedName>
    <definedName name="___EXP5" localSheetId="11">#REF!</definedName>
    <definedName name="___EXP5">#REF!</definedName>
    <definedName name="___EXP6" localSheetId="13">#REF!</definedName>
    <definedName name="___EXP6" localSheetId="14">#REF!</definedName>
    <definedName name="___EXP6" localSheetId="16">#REF!</definedName>
    <definedName name="___EXP6" localSheetId="11">#REF!</definedName>
    <definedName name="___EXP6">#REF!</definedName>
    <definedName name="___EXP7" localSheetId="11">#REF!</definedName>
    <definedName name="___EXP7">#REF!</definedName>
    <definedName name="___EXP9" localSheetId="11">#REF!</definedName>
    <definedName name="___EXP9">#REF!</definedName>
    <definedName name="___IMP10" localSheetId="11">#REF!</definedName>
    <definedName name="___IMP10">#REF!</definedName>
    <definedName name="___IMP2" localSheetId="11">#REF!</definedName>
    <definedName name="___IMP2">#REF!</definedName>
    <definedName name="___IMP4" localSheetId="11">#REF!</definedName>
    <definedName name="___IMP4">#REF!</definedName>
    <definedName name="___IMP6" localSheetId="11">#REF!</definedName>
    <definedName name="___IMP6">#REF!</definedName>
    <definedName name="___IMP7" localSheetId="11">#REF!</definedName>
    <definedName name="___IMP7">#REF!</definedName>
    <definedName name="___IMP8" localSheetId="11">#REF!</definedName>
    <definedName name="___IMP8">#REF!</definedName>
    <definedName name="___MTS2" localSheetId="11">#REF!</definedName>
    <definedName name="___MTS2">#REF!</definedName>
    <definedName name="___OUT1" localSheetId="13">#REF!</definedName>
    <definedName name="___OUT1" localSheetId="14">#REF!</definedName>
    <definedName name="___OUT1" localSheetId="16">#REF!</definedName>
    <definedName name="___OUT1" localSheetId="11">#REF!</definedName>
    <definedName name="___OUT1">#REF!</definedName>
    <definedName name="___OUT2" localSheetId="13">#REF!</definedName>
    <definedName name="___OUT2" localSheetId="14">#REF!</definedName>
    <definedName name="___OUT2" localSheetId="16">#REF!</definedName>
    <definedName name="___OUT2" localSheetId="11">#REF!</definedName>
    <definedName name="___OUT2">#REF!</definedName>
    <definedName name="___PAG2" localSheetId="13">#REF!</definedName>
    <definedName name="___PAG2" localSheetId="14">#REF!</definedName>
    <definedName name="___PAG2" localSheetId="16">#REF!</definedName>
    <definedName name="___PAG2" localSheetId="11">#REF!</definedName>
    <definedName name="___PAG2">#REF!</definedName>
    <definedName name="___PAG3" localSheetId="13">#REF!</definedName>
    <definedName name="___PAG3" localSheetId="14">#REF!</definedName>
    <definedName name="___PAG3" localSheetId="16">#REF!</definedName>
    <definedName name="___PAG3" localSheetId="11">#REF!</definedName>
    <definedName name="___PAG3">#REF!</definedName>
    <definedName name="___PAG4" localSheetId="11">#REF!</definedName>
    <definedName name="___PAG4">#REF!</definedName>
    <definedName name="___PAG5" localSheetId="11">#REF!</definedName>
    <definedName name="___PAG5">#REF!</definedName>
    <definedName name="___PAG6" localSheetId="11">#REF!</definedName>
    <definedName name="___PAG6">#REF!</definedName>
    <definedName name="___PAG7" localSheetId="13">#REF!</definedName>
    <definedName name="___PAG7" localSheetId="14">#REF!</definedName>
    <definedName name="___PAG7" localSheetId="16">#REF!</definedName>
    <definedName name="___PAG7" localSheetId="11">#REF!</definedName>
    <definedName name="___PAG7">#REF!</definedName>
    <definedName name="___pro2001">#REF!</definedName>
    <definedName name="___RES2" localSheetId="13">#REF!</definedName>
    <definedName name="___RES2" localSheetId="14">#REF!</definedName>
    <definedName name="___RES2" localSheetId="16">#REF!</definedName>
    <definedName name="___RES2" localSheetId="11">#REF!</definedName>
    <definedName name="___RES2">#REF!</definedName>
    <definedName name="___TAB1" localSheetId="13">#REF!</definedName>
    <definedName name="___TAB1" localSheetId="14">#REF!</definedName>
    <definedName name="___TAB1" localSheetId="16">#REF!</definedName>
    <definedName name="___TAB1" localSheetId="11">#REF!</definedName>
    <definedName name="___TAB1">#REF!</definedName>
    <definedName name="___TAB10" localSheetId="13">#REF!</definedName>
    <definedName name="___TAB10" localSheetId="14">#REF!</definedName>
    <definedName name="___TAB10" localSheetId="16">#REF!</definedName>
    <definedName name="___TAB10" localSheetId="11">#REF!</definedName>
    <definedName name="___TAB10">#REF!</definedName>
    <definedName name="___TAB12" localSheetId="13">#REF!</definedName>
    <definedName name="___TAB12" localSheetId="14">#REF!</definedName>
    <definedName name="___TAB12" localSheetId="16">#REF!</definedName>
    <definedName name="___TAB12" localSheetId="11">#REF!</definedName>
    <definedName name="___TAB12">#REF!</definedName>
    <definedName name="___Tab19" localSheetId="11">#REF!</definedName>
    <definedName name="___Tab19">#REF!</definedName>
    <definedName name="___TAB2" localSheetId="11">#REF!</definedName>
    <definedName name="___TAB2">#REF!</definedName>
    <definedName name="___Tab20" localSheetId="11">#REF!</definedName>
    <definedName name="___Tab20">#REF!</definedName>
    <definedName name="___Tab21" localSheetId="11">#REF!</definedName>
    <definedName name="___Tab21">#REF!</definedName>
    <definedName name="___Tab22" localSheetId="11">#REF!</definedName>
    <definedName name="___Tab22">#REF!</definedName>
    <definedName name="___Tab23" localSheetId="11">#REF!</definedName>
    <definedName name="___Tab23">#REF!</definedName>
    <definedName name="___Tab24" localSheetId="11">#REF!</definedName>
    <definedName name="___Tab24">#REF!</definedName>
    <definedName name="___Tab26" localSheetId="11">#REF!</definedName>
    <definedName name="___Tab26">#REF!</definedName>
    <definedName name="___Tab27" localSheetId="11">#REF!</definedName>
    <definedName name="___Tab27">#REF!</definedName>
    <definedName name="___Tab28" localSheetId="11">#REF!</definedName>
    <definedName name="___Tab28">#REF!</definedName>
    <definedName name="___Tab29" localSheetId="11">#REF!</definedName>
    <definedName name="___Tab29">#REF!</definedName>
    <definedName name="___TAB3" localSheetId="11">#REF!</definedName>
    <definedName name="___TAB3">#REF!</definedName>
    <definedName name="___Tab30" localSheetId="11">#REF!</definedName>
    <definedName name="___Tab30">#REF!</definedName>
    <definedName name="___Tab31" localSheetId="11">#REF!</definedName>
    <definedName name="___Tab31">#REF!</definedName>
    <definedName name="___Tab32" localSheetId="11">#REF!</definedName>
    <definedName name="___Tab32">#REF!</definedName>
    <definedName name="___Tab33" localSheetId="11">#REF!</definedName>
    <definedName name="___Tab33">#REF!</definedName>
    <definedName name="___Tab34" localSheetId="11">#REF!</definedName>
    <definedName name="___Tab34">#REF!</definedName>
    <definedName name="___Tab35" localSheetId="11">#REF!</definedName>
    <definedName name="___Tab35">#REF!</definedName>
    <definedName name="___TAB4" localSheetId="11">#REF!</definedName>
    <definedName name="___TAB4">#REF!</definedName>
    <definedName name="___TAB5" localSheetId="11">#REF!</definedName>
    <definedName name="___TAB5">#REF!</definedName>
    <definedName name="___tab6" localSheetId="11">#REF!</definedName>
    <definedName name="___tab6">#REF!</definedName>
    <definedName name="___TAB7" localSheetId="11">#REF!</definedName>
    <definedName name="___TAB7">#REF!</definedName>
    <definedName name="___TAB8" localSheetId="11">#REF!</definedName>
    <definedName name="___TAB8">#REF!</definedName>
    <definedName name="___tab9" localSheetId="11">#REF!</definedName>
    <definedName name="___tab9">#REF!</definedName>
    <definedName name="___TB41" localSheetId="11">#REF!</definedName>
    <definedName name="___TB41">#REF!</definedName>
    <definedName name="___WEO1" localSheetId="11">#REF!</definedName>
    <definedName name="___WEO1">#REF!</definedName>
    <definedName name="___WEO2" localSheetId="11">#REF!</definedName>
    <definedName name="___WEO2">#REF!</definedName>
    <definedName name="__123Graph_A" localSheetId="3" hidden="1">#REF!</definedName>
    <definedName name="__123Graph_A" localSheetId="4" hidden="1">#REF!</definedName>
    <definedName name="__123Graph_A" localSheetId="11" hidden="1">#REF!</definedName>
    <definedName name="__123Graph_A" hidden="1">#REF!</definedName>
    <definedName name="__123Graph_ABERLGRAP" localSheetId="3" hidden="1">#REF!</definedName>
    <definedName name="__123Graph_ABERLGRAP" localSheetId="4" hidden="1">#REF!</definedName>
    <definedName name="__123Graph_ABERLGRAP" localSheetId="11" hidden="1">#REF!</definedName>
    <definedName name="__123Graph_ABERLGRAP" hidden="1">#REF!</definedName>
    <definedName name="__123Graph_ACATCH1" localSheetId="3" hidden="1">#REF!</definedName>
    <definedName name="__123Graph_ACATCH1" localSheetId="4" hidden="1">#REF!</definedName>
    <definedName name="__123Graph_ACATCH1" localSheetId="11" hidden="1">#REF!</definedName>
    <definedName name="__123Graph_ACATCH1" hidden="1">#REF!</definedName>
    <definedName name="__123Graph_ACONVERG1" localSheetId="3" hidden="1">#REF!</definedName>
    <definedName name="__123Graph_ACONVERG1" localSheetId="4" hidden="1">#REF!</definedName>
    <definedName name="__123Graph_ACONVERG1" localSheetId="11" hidden="1">#REF!</definedName>
    <definedName name="__123Graph_ACONVERG1" hidden="1">#REF!</definedName>
    <definedName name="__123Graph_AECTOT" localSheetId="3" hidden="1">#REF!</definedName>
    <definedName name="__123Graph_AECTOT" localSheetId="4" hidden="1">#REF!</definedName>
    <definedName name="__123Graph_AECTOT" localSheetId="11" hidden="1">#REF!</definedName>
    <definedName name="__123Graph_AECTOT" hidden="1">#REF!</definedName>
    <definedName name="__123Graph_AEXP" localSheetId="3" hidden="1">#REF!</definedName>
    <definedName name="__123Graph_AEXP" localSheetId="4" hidden="1">#REF!</definedName>
    <definedName name="__123Graph_AEXP" localSheetId="11" hidden="1">#REF!</definedName>
    <definedName name="__123Graph_AEXP" hidden="1">#REF!</definedName>
    <definedName name="__123Graph_AGRAPH2" localSheetId="3" hidden="1">#REF!</definedName>
    <definedName name="__123Graph_AGRAPH2" localSheetId="4" hidden="1">#REF!</definedName>
    <definedName name="__123Graph_AGRAPH2" localSheetId="11" hidden="1">#REF!</definedName>
    <definedName name="__123Graph_AGRAPH2" hidden="1">#REF!</definedName>
    <definedName name="__123Graph_AGRAPH41" localSheetId="3" hidden="1">#REF!</definedName>
    <definedName name="__123Graph_AGRAPH41" localSheetId="4" hidden="1">#REF!</definedName>
    <definedName name="__123Graph_AGRAPH41" localSheetId="11" hidden="1">#REF!</definedName>
    <definedName name="__123Graph_AGRAPH41" hidden="1">#REF!</definedName>
    <definedName name="__123Graph_AGRAPH42" localSheetId="3" hidden="1">#REF!</definedName>
    <definedName name="__123Graph_AGRAPH42" localSheetId="4" hidden="1">#REF!</definedName>
    <definedName name="__123Graph_AGRAPH42" localSheetId="11" hidden="1">#REF!</definedName>
    <definedName name="__123Graph_AGRAPH42" hidden="1">#REF!</definedName>
    <definedName name="__123Graph_AGRAPH44" localSheetId="3" hidden="1">#REF!</definedName>
    <definedName name="__123Graph_AGRAPH44" localSheetId="4" hidden="1">#REF!</definedName>
    <definedName name="__123Graph_AGRAPH44" localSheetId="11" hidden="1">#REF!</definedName>
    <definedName name="__123Graph_AGRAPH44" hidden="1">#REF!</definedName>
    <definedName name="__123Graph_APERIB" localSheetId="3" hidden="1">#REF!</definedName>
    <definedName name="__123Graph_APERIB" localSheetId="4" hidden="1">#REF!</definedName>
    <definedName name="__123Graph_APERIB" localSheetId="11" hidden="1">#REF!</definedName>
    <definedName name="__123Graph_APERIB" hidden="1">#REF!</definedName>
    <definedName name="__123Graph_APRODABSC" localSheetId="3" hidden="1">#REF!</definedName>
    <definedName name="__123Graph_APRODABSC" localSheetId="4" hidden="1">#REF!</definedName>
    <definedName name="__123Graph_APRODABSC" localSheetId="11" hidden="1">#REF!</definedName>
    <definedName name="__123Graph_APRODABSC" hidden="1">#REF!</definedName>
    <definedName name="__123Graph_APRODABSD" localSheetId="3" hidden="1">#REF!</definedName>
    <definedName name="__123Graph_APRODABSD" localSheetId="4" hidden="1">#REF!</definedName>
    <definedName name="__123Graph_APRODABSD" localSheetId="11" hidden="1">#REF!</definedName>
    <definedName name="__123Graph_APRODABSD" hidden="1">#REF!</definedName>
    <definedName name="__123Graph_APRODTRE2" localSheetId="3" hidden="1">#REF!</definedName>
    <definedName name="__123Graph_APRODTRE2" localSheetId="4" hidden="1">#REF!</definedName>
    <definedName name="__123Graph_APRODTRE2" localSheetId="11" hidden="1">#REF!</definedName>
    <definedName name="__123Graph_APRODTRE2" hidden="1">#REF!</definedName>
    <definedName name="__123Graph_APRODTRE3" localSheetId="3" hidden="1">#REF!</definedName>
    <definedName name="__123Graph_APRODTRE3" localSheetId="4" hidden="1">#REF!</definedName>
    <definedName name="__123Graph_APRODTRE3" localSheetId="11" hidden="1">#REF!</definedName>
    <definedName name="__123Graph_APRODTRE3" hidden="1">#REF!</definedName>
    <definedName name="__123Graph_APRODTRE4" localSheetId="3" hidden="1">#REF!</definedName>
    <definedName name="__123Graph_APRODTRE4" localSheetId="4" hidden="1">#REF!</definedName>
    <definedName name="__123Graph_APRODTRE4" localSheetId="11" hidden="1">#REF!</definedName>
    <definedName name="__123Graph_APRODTRE4" hidden="1">#REF!</definedName>
    <definedName name="__123Graph_APRODTREND" localSheetId="3" hidden="1">#REF!</definedName>
    <definedName name="__123Graph_APRODTREND" localSheetId="4" hidden="1">#REF!</definedName>
    <definedName name="__123Graph_APRODTREND" localSheetId="11" hidden="1">#REF!</definedName>
    <definedName name="__123Graph_APRODTREND" hidden="1">#REF!</definedName>
    <definedName name="__123Graph_ATEST1" hidden="1">#REF!</definedName>
    <definedName name="__123Graph_AUTRECHT" localSheetId="3" hidden="1">#REF!</definedName>
    <definedName name="__123Graph_AUTRECHT" localSheetId="4" hidden="1">#REF!</definedName>
    <definedName name="__123Graph_AUTRECHT" localSheetId="11" hidden="1">#REF!</definedName>
    <definedName name="__123Graph_AUTRECHT" hidden="1">#REF!</definedName>
    <definedName name="__123Graph_B" localSheetId="3" hidden="1">#REF!</definedName>
    <definedName name="__123Graph_B" localSheetId="4" hidden="1">#REF!</definedName>
    <definedName name="__123Graph_B" localSheetId="11" hidden="1">#REF!</definedName>
    <definedName name="__123Graph_B" hidden="1">#REF!</definedName>
    <definedName name="__123Graph_BBERLGRAP" localSheetId="3" hidden="1">#REF!</definedName>
    <definedName name="__123Graph_BBERLGRAP" localSheetId="4" hidden="1">#REF!</definedName>
    <definedName name="__123Graph_BBERLGRAP" localSheetId="11" hidden="1">#REF!</definedName>
    <definedName name="__123Graph_BBERLGRAP" hidden="1">#REF!</definedName>
    <definedName name="__123Graph_BCATCH1" localSheetId="3" hidden="1">#REF!</definedName>
    <definedName name="__123Graph_BCATCH1" localSheetId="4" hidden="1">#REF!</definedName>
    <definedName name="__123Graph_BCATCH1" localSheetId="11" hidden="1">#REF!</definedName>
    <definedName name="__123Graph_BCATCH1" hidden="1">#REF!</definedName>
    <definedName name="__123Graph_BCONVERG1" localSheetId="3" hidden="1">#REF!</definedName>
    <definedName name="__123Graph_BCONVERG1" localSheetId="4" hidden="1">#REF!</definedName>
    <definedName name="__123Graph_BCONVERG1" localSheetId="11" hidden="1">#REF!</definedName>
    <definedName name="__123Graph_BCONVERG1" hidden="1">#REF!</definedName>
    <definedName name="__123Graph_BCurrent" localSheetId="3" hidden="1">#REF!</definedName>
    <definedName name="__123Graph_BCurrent" localSheetId="4" hidden="1">#REF!</definedName>
    <definedName name="__123Graph_BCurrent" localSheetId="11" hidden="1">#REF!</definedName>
    <definedName name="__123Graph_BCurrent" hidden="1">#REF!</definedName>
    <definedName name="__123Graph_BECTOT" localSheetId="3" hidden="1">#REF!</definedName>
    <definedName name="__123Graph_BECTOT" localSheetId="4" hidden="1">#REF!</definedName>
    <definedName name="__123Graph_BECTOT" localSheetId="11" hidden="1">#REF!</definedName>
    <definedName name="__123Graph_BECTOT" hidden="1">#REF!</definedName>
    <definedName name="__123Graph_BGDP" localSheetId="3" hidden="1">#REF!</definedName>
    <definedName name="__123Graph_BGDP" localSheetId="4" hidden="1">#REF!</definedName>
    <definedName name="__123Graph_BGDP" localSheetId="11" hidden="1">#REF!</definedName>
    <definedName name="__123Graph_BGDP" hidden="1">#REF!</definedName>
    <definedName name="__123Graph_BGRAPH2" localSheetId="3" hidden="1">#REF!</definedName>
    <definedName name="__123Graph_BGRAPH2" localSheetId="4" hidden="1">#REF!</definedName>
    <definedName name="__123Graph_BGRAPH2" localSheetId="11" hidden="1">#REF!</definedName>
    <definedName name="__123Graph_BGRAPH2" hidden="1">#REF!</definedName>
    <definedName name="__123Graph_BGRAPH41" localSheetId="3" hidden="1">#REF!</definedName>
    <definedName name="__123Graph_BGRAPH41" localSheetId="4" hidden="1">#REF!</definedName>
    <definedName name="__123Graph_BGRAPH41" localSheetId="11" hidden="1">#REF!</definedName>
    <definedName name="__123Graph_BGRAPH41" hidden="1">#REF!</definedName>
    <definedName name="__123Graph_BMONEY" localSheetId="3" hidden="1">#REF!</definedName>
    <definedName name="__123Graph_BMONEY" localSheetId="4" hidden="1">#REF!</definedName>
    <definedName name="__123Graph_BMONEY" localSheetId="11" hidden="1">#REF!</definedName>
    <definedName name="__123Graph_BMONEY" hidden="1">#REF!</definedName>
    <definedName name="__123Graph_BPERIB" localSheetId="3" hidden="1">#REF!</definedName>
    <definedName name="__123Graph_BPERIB" localSheetId="4" hidden="1">#REF!</definedName>
    <definedName name="__123Graph_BPERIB" localSheetId="11" hidden="1">#REF!</definedName>
    <definedName name="__123Graph_BPERIB" hidden="1">#REF!</definedName>
    <definedName name="__123Graph_BPRODABSC" localSheetId="3" hidden="1">#REF!</definedName>
    <definedName name="__123Graph_BPRODABSC" localSheetId="4" hidden="1">#REF!</definedName>
    <definedName name="__123Graph_BPRODABSC" localSheetId="11" hidden="1">#REF!</definedName>
    <definedName name="__123Graph_BPRODABSC" hidden="1">#REF!</definedName>
    <definedName name="__123Graph_BPRODABSD" localSheetId="3" hidden="1">#REF!</definedName>
    <definedName name="__123Graph_BPRODABSD" localSheetId="4" hidden="1">#REF!</definedName>
    <definedName name="__123Graph_BPRODABSD" localSheetId="11" hidden="1">#REF!</definedName>
    <definedName name="__123Graph_BPRODABSD" hidden="1">#REF!</definedName>
    <definedName name="__123Graph_BREER3" hidden="1">#REF!</definedName>
    <definedName name="__123Graph_BTEST1" hidden="1">#REF!</definedName>
    <definedName name="__123Graph_C" localSheetId="3" hidden="1">#REF!</definedName>
    <definedName name="__123Graph_C" localSheetId="4" hidden="1">#REF!</definedName>
    <definedName name="__123Graph_C" localSheetId="11" hidden="1">#REF!</definedName>
    <definedName name="__123Graph_C" hidden="1">#REF!</definedName>
    <definedName name="__123Graph_CBERLGRAP" localSheetId="3" hidden="1">#REF!</definedName>
    <definedName name="__123Graph_CBERLGRAP" localSheetId="4" hidden="1">#REF!</definedName>
    <definedName name="__123Graph_CBERLGRAP" localSheetId="11" hidden="1">#REF!</definedName>
    <definedName name="__123Graph_CBERLGRAP" hidden="1">#REF!</definedName>
    <definedName name="__123Graph_CCATCH1" localSheetId="3" hidden="1">#REF!</definedName>
    <definedName name="__123Graph_CCATCH1" localSheetId="4" hidden="1">#REF!</definedName>
    <definedName name="__123Graph_CCATCH1" localSheetId="11" hidden="1">#REF!</definedName>
    <definedName name="__123Graph_CCATCH1" hidden="1">#REF!</definedName>
    <definedName name="__123Graph_CECTOT" localSheetId="3" hidden="1">#REF!</definedName>
    <definedName name="__123Graph_CECTOT" localSheetId="4" hidden="1">#REF!</definedName>
    <definedName name="__123Graph_CECTOT" localSheetId="11" hidden="1">#REF!</definedName>
    <definedName name="__123Graph_CECTOT" hidden="1">#REF!</definedName>
    <definedName name="__123Graph_CGRAPH41" localSheetId="3" hidden="1">#REF!</definedName>
    <definedName name="__123Graph_CGRAPH41" localSheetId="4" hidden="1">#REF!</definedName>
    <definedName name="__123Graph_CGRAPH41" localSheetId="11" hidden="1">#REF!</definedName>
    <definedName name="__123Graph_CGRAPH41" hidden="1">#REF!</definedName>
    <definedName name="__123Graph_CGRAPH44" localSheetId="3" hidden="1">#REF!</definedName>
    <definedName name="__123Graph_CGRAPH44" localSheetId="4" hidden="1">#REF!</definedName>
    <definedName name="__123Graph_CGRAPH44" localSheetId="11" hidden="1">#REF!</definedName>
    <definedName name="__123Graph_CGRAPH44" hidden="1">#REF!</definedName>
    <definedName name="__123Graph_CPERIA" localSheetId="3" hidden="1">#REF!</definedName>
    <definedName name="__123Graph_CPERIA" localSheetId="4" hidden="1">#REF!</definedName>
    <definedName name="__123Graph_CPERIA" localSheetId="11" hidden="1">#REF!</definedName>
    <definedName name="__123Graph_CPERIA" hidden="1">#REF!</definedName>
    <definedName name="__123Graph_CPERIB" localSheetId="3" hidden="1">#REF!</definedName>
    <definedName name="__123Graph_CPERIB" localSheetId="4" hidden="1">#REF!</definedName>
    <definedName name="__123Graph_CPERIB" localSheetId="11" hidden="1">#REF!</definedName>
    <definedName name="__123Graph_CPERIB" hidden="1">#REF!</definedName>
    <definedName name="__123Graph_CPRODABSC" localSheetId="3" hidden="1">#REF!</definedName>
    <definedName name="__123Graph_CPRODABSC" localSheetId="4" hidden="1">#REF!</definedName>
    <definedName name="__123Graph_CPRODABSC" localSheetId="11" hidden="1">#REF!</definedName>
    <definedName name="__123Graph_CPRODABSC" hidden="1">#REF!</definedName>
    <definedName name="__123Graph_CPRODTRE2" localSheetId="3" hidden="1">#REF!</definedName>
    <definedName name="__123Graph_CPRODTRE2" localSheetId="4" hidden="1">#REF!</definedName>
    <definedName name="__123Graph_CPRODTRE2" localSheetId="11" hidden="1">#REF!</definedName>
    <definedName name="__123Graph_CPRODTRE2" hidden="1">#REF!</definedName>
    <definedName name="__123Graph_CPRODTREND" localSheetId="3" hidden="1">#REF!</definedName>
    <definedName name="__123Graph_CPRODTREND" localSheetId="4" hidden="1">#REF!</definedName>
    <definedName name="__123Graph_CPRODTREND" localSheetId="11" hidden="1">#REF!</definedName>
    <definedName name="__123Graph_CPRODTREND" hidden="1">#REF!</definedName>
    <definedName name="__123Graph_CREER3" hidden="1">#REF!</definedName>
    <definedName name="__123Graph_CTEST1" hidden="1">#REF!</definedName>
    <definedName name="__123Graph_CUTRECHT" localSheetId="3" hidden="1">#REF!</definedName>
    <definedName name="__123Graph_CUTRECHT" localSheetId="4" hidden="1">#REF!</definedName>
    <definedName name="__123Graph_CUTRECHT" localSheetId="11" hidden="1">#REF!</definedName>
    <definedName name="__123Graph_CUTRECHT" hidden="1">#REF!</definedName>
    <definedName name="__123Graph_D" localSheetId="3" hidden="1">#REF!</definedName>
    <definedName name="__123Graph_D" localSheetId="4" hidden="1">#REF!</definedName>
    <definedName name="__123Graph_D" localSheetId="11" hidden="1">#REF!</definedName>
    <definedName name="__123Graph_D" hidden="1">#REF!</definedName>
    <definedName name="__123Graph_DBERLGRAP" localSheetId="3" hidden="1">#REF!</definedName>
    <definedName name="__123Graph_DBERLGRAP" localSheetId="4" hidden="1">#REF!</definedName>
    <definedName name="__123Graph_DBERLGRAP" localSheetId="11" hidden="1">#REF!</definedName>
    <definedName name="__123Graph_DBERLGRAP" hidden="1">#REF!</definedName>
    <definedName name="__123Graph_DCATCH1" localSheetId="3" hidden="1">#REF!</definedName>
    <definedName name="__123Graph_DCATCH1" localSheetId="4" hidden="1">#REF!</definedName>
    <definedName name="__123Graph_DCATCH1" localSheetId="11" hidden="1">#REF!</definedName>
    <definedName name="__123Graph_DCATCH1" hidden="1">#REF!</definedName>
    <definedName name="__123Graph_DCONVERG1" localSheetId="3" hidden="1">#REF!</definedName>
    <definedName name="__123Graph_DCONVERG1" localSheetId="4" hidden="1">#REF!</definedName>
    <definedName name="__123Graph_DCONVERG1" localSheetId="11" hidden="1">#REF!</definedName>
    <definedName name="__123Graph_DCONVERG1" hidden="1">#REF!</definedName>
    <definedName name="__123Graph_DECTOT" localSheetId="3" hidden="1">#REF!</definedName>
    <definedName name="__123Graph_DECTOT" localSheetId="4" hidden="1">#REF!</definedName>
    <definedName name="__123Graph_DECTOT" localSheetId="11" hidden="1">#REF!</definedName>
    <definedName name="__123Graph_DECTOT" hidden="1">#REF!</definedName>
    <definedName name="__123Graph_DGRAPH41" localSheetId="3" hidden="1">#REF!</definedName>
    <definedName name="__123Graph_DGRAPH41" localSheetId="4" hidden="1">#REF!</definedName>
    <definedName name="__123Graph_DGRAPH41" localSheetId="11" hidden="1">#REF!</definedName>
    <definedName name="__123Graph_DGRAPH41" hidden="1">#REF!</definedName>
    <definedName name="__123Graph_DPERIA" localSheetId="3" hidden="1">#REF!</definedName>
    <definedName name="__123Graph_DPERIA" localSheetId="4" hidden="1">#REF!</definedName>
    <definedName name="__123Graph_DPERIA" localSheetId="11" hidden="1">#REF!</definedName>
    <definedName name="__123Graph_DPERIA" hidden="1">#REF!</definedName>
    <definedName name="__123Graph_DPERIB" localSheetId="3" hidden="1">#REF!</definedName>
    <definedName name="__123Graph_DPERIB" localSheetId="4" hidden="1">#REF!</definedName>
    <definedName name="__123Graph_DPERIB" localSheetId="11" hidden="1">#REF!</definedName>
    <definedName name="__123Graph_DPERIB" hidden="1">#REF!</definedName>
    <definedName name="__123Graph_DPRODABSC" localSheetId="3" hidden="1">#REF!</definedName>
    <definedName name="__123Graph_DPRODABSC" localSheetId="4" hidden="1">#REF!</definedName>
    <definedName name="__123Graph_DPRODABSC" localSheetId="11" hidden="1">#REF!</definedName>
    <definedName name="__123Graph_DPRODABSC" hidden="1">#REF!</definedName>
    <definedName name="__123Graph_DREER3" hidden="1">#REF!</definedName>
    <definedName name="__123Graph_DTEST1" hidden="1">#REF!</definedName>
    <definedName name="__123Graph_DUTRECHT" localSheetId="3" hidden="1">#REF!</definedName>
    <definedName name="__123Graph_DUTRECHT" localSheetId="4" hidden="1">#REF!</definedName>
    <definedName name="__123Graph_DUTRECHT" localSheetId="11" hidden="1">#REF!</definedName>
    <definedName name="__123Graph_DUTRECHT" hidden="1">#REF!</definedName>
    <definedName name="__123Graph_E" localSheetId="3" hidden="1">#REF!</definedName>
    <definedName name="__123Graph_E" localSheetId="4" hidden="1">#REF!</definedName>
    <definedName name="__123Graph_E" localSheetId="11" hidden="1">#REF!</definedName>
    <definedName name="__123Graph_E" hidden="1">#REF!</definedName>
    <definedName name="__123Graph_EBERLGRAP" localSheetId="3" hidden="1">#REF!</definedName>
    <definedName name="__123Graph_EBERLGRAP" localSheetId="4" hidden="1">#REF!</definedName>
    <definedName name="__123Graph_EBERLGRAP" localSheetId="11" hidden="1">#REF!</definedName>
    <definedName name="__123Graph_EBERLGRAP" hidden="1">#REF!</definedName>
    <definedName name="__123Graph_ECONVERG1" localSheetId="3" hidden="1">#REF!</definedName>
    <definedName name="__123Graph_ECONVERG1" localSheetId="4" hidden="1">#REF!</definedName>
    <definedName name="__123Graph_ECONVERG1" localSheetId="11" hidden="1">#REF!</definedName>
    <definedName name="__123Graph_ECONVERG1" hidden="1">#REF!</definedName>
    <definedName name="__123Graph_EECTOT" localSheetId="3" hidden="1">#REF!</definedName>
    <definedName name="__123Graph_EECTOT" localSheetId="4" hidden="1">#REF!</definedName>
    <definedName name="__123Graph_EECTOT" localSheetId="11" hidden="1">#REF!</definedName>
    <definedName name="__123Graph_EECTOT" hidden="1">#REF!</definedName>
    <definedName name="__123Graph_EGRAPH41" localSheetId="3" hidden="1">#REF!</definedName>
    <definedName name="__123Graph_EGRAPH41" localSheetId="4" hidden="1">#REF!</definedName>
    <definedName name="__123Graph_EGRAPH41" localSheetId="11" hidden="1">#REF!</definedName>
    <definedName name="__123Graph_EGRAPH41" hidden="1">#REF!</definedName>
    <definedName name="__123Graph_EPERIA" localSheetId="3" hidden="1">#REF!</definedName>
    <definedName name="__123Graph_EPERIA" localSheetId="4" hidden="1">#REF!</definedName>
    <definedName name="__123Graph_EPERIA" localSheetId="11" hidden="1">#REF!</definedName>
    <definedName name="__123Graph_EPERIA" hidden="1">#REF!</definedName>
    <definedName name="__123Graph_EPRODABSC" localSheetId="3" hidden="1">#REF!</definedName>
    <definedName name="__123Graph_EPRODABSC" localSheetId="4" hidden="1">#REF!</definedName>
    <definedName name="__123Graph_EPRODABSC" localSheetId="11" hidden="1">#REF!</definedName>
    <definedName name="__123Graph_EPRODABSC" hidden="1">#REF!</definedName>
    <definedName name="__123Graph_EREER3" hidden="1">#REF!</definedName>
    <definedName name="__123Graph_ETEST1" hidden="1">#REF!</definedName>
    <definedName name="__123Graph_FBERLGRAP" localSheetId="3" hidden="1">#REF!</definedName>
    <definedName name="__123Graph_FBERLGRAP" localSheetId="4" hidden="1">#REF!</definedName>
    <definedName name="__123Graph_FBERLGRAP" localSheetId="11" hidden="1">#REF!</definedName>
    <definedName name="__123Graph_FBERLGRAP" hidden="1">#REF!</definedName>
    <definedName name="__123Graph_FGRAPH41" localSheetId="3" hidden="1">#REF!</definedName>
    <definedName name="__123Graph_FGRAPH41" localSheetId="4" hidden="1">#REF!</definedName>
    <definedName name="__123Graph_FGRAPH41" localSheetId="11" hidden="1">#REF!</definedName>
    <definedName name="__123Graph_FGRAPH41" hidden="1">#REF!</definedName>
    <definedName name="__123Graph_FPRODABSC" localSheetId="3" hidden="1">#REF!</definedName>
    <definedName name="__123Graph_FPRODABSC" localSheetId="4" hidden="1">#REF!</definedName>
    <definedName name="__123Graph_FPRODABSC" localSheetId="11" hidden="1">#REF!</definedName>
    <definedName name="__123Graph_FPRODABSC" hidden="1">#REF!</definedName>
    <definedName name="__123Graph_FREER3" hidden="1">#REF!</definedName>
    <definedName name="__123Graph_FTEST1" hidden="1">#REF!</definedName>
    <definedName name="__123Graph_X" localSheetId="3" hidden="1">#REF!</definedName>
    <definedName name="__123Graph_X" localSheetId="4" hidden="1">#REF!</definedName>
    <definedName name="__123Graph_X" localSheetId="11" hidden="1">#REF!</definedName>
    <definedName name="__123Graph_X" hidden="1">#REF!</definedName>
    <definedName name="__123Graph_XCurrent" localSheetId="3" hidden="1">#REF!</definedName>
    <definedName name="__123Graph_XCurrent" localSheetId="4" hidden="1">#REF!</definedName>
    <definedName name="__123Graph_XCurrent" localSheetId="11" hidden="1">#REF!</definedName>
    <definedName name="__123Graph_XCurrent" hidden="1">#REF!</definedName>
    <definedName name="__123Graph_XECTOT" localSheetId="3" hidden="1">#REF!</definedName>
    <definedName name="__123Graph_XECTOT" localSheetId="4" hidden="1">#REF!</definedName>
    <definedName name="__123Graph_XECTOT" localSheetId="11" hidden="1">#REF!</definedName>
    <definedName name="__123Graph_XECTOT" hidden="1">#REF!</definedName>
    <definedName name="__123Graph_XEXP" localSheetId="3" hidden="1">#REF!</definedName>
    <definedName name="__123Graph_XEXP" localSheetId="4" hidden="1">#REF!</definedName>
    <definedName name="__123Graph_XEXP" localSheetId="11" hidden="1">#REF!</definedName>
    <definedName name="__123Graph_XEXP" hidden="1">#REF!</definedName>
    <definedName name="__123Graph_XChart1" localSheetId="3" hidden="1">#REF!</definedName>
    <definedName name="__123Graph_XChart1" localSheetId="4" hidden="1">#REF!</definedName>
    <definedName name="__123Graph_XChart1" localSheetId="11" hidden="1">#REF!</definedName>
    <definedName name="__123Graph_XChart1" hidden="1">#REF!</definedName>
    <definedName name="__123Graph_XChart2" localSheetId="3" hidden="1">#REF!</definedName>
    <definedName name="__123Graph_XChart2" localSheetId="4" hidden="1">#REF!</definedName>
    <definedName name="__123Graph_XChart2" localSheetId="11" hidden="1">#REF!</definedName>
    <definedName name="__123Graph_XChart2" hidden="1">#REF!</definedName>
    <definedName name="__123Graph_XTEST1" hidden="1">#REF!</definedName>
    <definedName name="__BOP1" localSheetId="11">#REF!</definedName>
    <definedName name="__BOP1">#REF!</definedName>
    <definedName name="__BOP2" localSheetId="13">#REF!</definedName>
    <definedName name="__BOP2" localSheetId="14">#REF!</definedName>
    <definedName name="__BOP2" localSheetId="16">#REF!</definedName>
    <definedName name="__BOP2" localSheetId="11">#REF!</definedName>
    <definedName name="__BOP2">#REF!</definedName>
    <definedName name="__dat1" localSheetId="11">#REF!</definedName>
    <definedName name="__dat1">#REF!</definedName>
    <definedName name="__dat2" localSheetId="11">#REF!</definedName>
    <definedName name="__dat2">#REF!</definedName>
    <definedName name="__EXP5" localSheetId="11">#REF!</definedName>
    <definedName name="__EXP5">#REF!</definedName>
    <definedName name="__EXP6" localSheetId="11">#REF!</definedName>
    <definedName name="__EXP6">#REF!</definedName>
    <definedName name="__EXP7" localSheetId="11">#REF!</definedName>
    <definedName name="__EXP7">#REF!</definedName>
    <definedName name="__EXP9" localSheetId="11">#REF!</definedName>
    <definedName name="__EXP9">#REF!</definedName>
    <definedName name="__IMP10" localSheetId="11">#REF!</definedName>
    <definedName name="__IMP10">#REF!</definedName>
    <definedName name="__IMP2" localSheetId="11">#REF!</definedName>
    <definedName name="__IMP2">#REF!</definedName>
    <definedName name="__IMP4" localSheetId="11">#REF!</definedName>
    <definedName name="__IMP4">#REF!</definedName>
    <definedName name="__IMP6" localSheetId="11">#REF!</definedName>
    <definedName name="__IMP6">#REF!</definedName>
    <definedName name="__IMP7" localSheetId="11">#REF!</definedName>
    <definedName name="__IMP7">#REF!</definedName>
    <definedName name="__IMP8" localSheetId="11">#REF!</definedName>
    <definedName name="__IMP8">#REF!</definedName>
    <definedName name="__MTS2" localSheetId="11">#REF!</definedName>
    <definedName name="__MTS2">#REF!</definedName>
    <definedName name="__OUT1" localSheetId="11">#REF!</definedName>
    <definedName name="__OUT1">#REF!</definedName>
    <definedName name="__OUT2" localSheetId="11">#REF!</definedName>
    <definedName name="__OUT2">#REF!</definedName>
    <definedName name="__PAG2" localSheetId="11">#REF!</definedName>
    <definedName name="__PAG2">#REF!</definedName>
    <definedName name="__PAG3" localSheetId="11">#REF!</definedName>
    <definedName name="__PAG3">#REF!</definedName>
    <definedName name="__PAG4" localSheetId="11">#REF!</definedName>
    <definedName name="__PAG4">#REF!</definedName>
    <definedName name="__PAG5" localSheetId="11">#REF!</definedName>
    <definedName name="__PAG5">#REF!</definedName>
    <definedName name="__PAG6" localSheetId="11">#REF!</definedName>
    <definedName name="__PAG6">#REF!</definedName>
    <definedName name="__PAG7" localSheetId="11">#REF!</definedName>
    <definedName name="__PAG7">#REF!</definedName>
    <definedName name="__pro2001">#REF!</definedName>
    <definedName name="__RES2" localSheetId="26">#REF!</definedName>
    <definedName name="__RES2" localSheetId="11">#REF!</definedName>
    <definedName name="__RES2">#REF!</definedName>
    <definedName name="__TAB1" localSheetId="11">#REF!</definedName>
    <definedName name="__TAB1">#REF!</definedName>
    <definedName name="__TAB10" localSheetId="11">#REF!</definedName>
    <definedName name="__TAB10">#REF!</definedName>
    <definedName name="__TAB12" localSheetId="11">#REF!</definedName>
    <definedName name="__TAB12">#REF!</definedName>
    <definedName name="__Tab19" localSheetId="11">#REF!</definedName>
    <definedName name="__Tab19">#REF!</definedName>
    <definedName name="__TAB2" localSheetId="11">#REF!</definedName>
    <definedName name="__TAB2">#REF!</definedName>
    <definedName name="__Tab20" localSheetId="11">#REF!</definedName>
    <definedName name="__Tab20">#REF!</definedName>
    <definedName name="__Tab21" localSheetId="11">#REF!</definedName>
    <definedName name="__Tab21">#REF!</definedName>
    <definedName name="__Tab22" localSheetId="11">#REF!</definedName>
    <definedName name="__Tab22">#REF!</definedName>
    <definedName name="__Tab23" localSheetId="11">#REF!</definedName>
    <definedName name="__Tab23">#REF!</definedName>
    <definedName name="__Tab24" localSheetId="11">#REF!</definedName>
    <definedName name="__Tab24">#REF!</definedName>
    <definedName name="__Tab26" localSheetId="11">#REF!</definedName>
    <definedName name="__Tab26">#REF!</definedName>
    <definedName name="__Tab27" localSheetId="11">#REF!</definedName>
    <definedName name="__Tab27">#REF!</definedName>
    <definedName name="__Tab28" localSheetId="11">#REF!</definedName>
    <definedName name="__Tab28">#REF!</definedName>
    <definedName name="__Tab29" localSheetId="11">#REF!</definedName>
    <definedName name="__Tab29">#REF!</definedName>
    <definedName name="__TAB3" localSheetId="11">#REF!</definedName>
    <definedName name="__TAB3">#REF!</definedName>
    <definedName name="__Tab30" localSheetId="11">#REF!</definedName>
    <definedName name="__Tab30">#REF!</definedName>
    <definedName name="__Tab31" localSheetId="11">#REF!</definedName>
    <definedName name="__Tab31">#REF!</definedName>
    <definedName name="__Tab32" localSheetId="11">#REF!</definedName>
    <definedName name="__Tab32">#REF!</definedName>
    <definedName name="__Tab33" localSheetId="11">#REF!</definedName>
    <definedName name="__Tab33">#REF!</definedName>
    <definedName name="__Tab34" localSheetId="11">#REF!</definedName>
    <definedName name="__Tab34">#REF!</definedName>
    <definedName name="__Tab35" localSheetId="11">#REF!</definedName>
    <definedName name="__Tab35">#REF!</definedName>
    <definedName name="__TAB4" localSheetId="11">#REF!</definedName>
    <definedName name="__TAB4">#REF!</definedName>
    <definedName name="__TAB5" localSheetId="11">#REF!</definedName>
    <definedName name="__TAB5">#REF!</definedName>
    <definedName name="__tab6" localSheetId="11">#REF!</definedName>
    <definedName name="__tab6">#REF!</definedName>
    <definedName name="__TAB7" localSheetId="11">#REF!</definedName>
    <definedName name="__TAB7">#REF!</definedName>
    <definedName name="__TAB8" localSheetId="11">#REF!</definedName>
    <definedName name="__TAB8">#REF!</definedName>
    <definedName name="__tab9" localSheetId="11">#REF!</definedName>
    <definedName name="__tab9">#REF!</definedName>
    <definedName name="__TB41" localSheetId="11">#REF!</definedName>
    <definedName name="__TB41">#REF!</definedName>
    <definedName name="__WEO1" localSheetId="11">#REF!</definedName>
    <definedName name="__WEO1">#REF!</definedName>
    <definedName name="__WEO2" localSheetId="11">#REF!</definedName>
    <definedName name="__WEO2">#REF!</definedName>
    <definedName name="_1__123Graph_AChart_1" localSheetId="3" hidden="1">#REF!</definedName>
    <definedName name="_1__123Graph_AChart_1" localSheetId="4" hidden="1">#REF!</definedName>
    <definedName name="_1__123Graph_AChart_1" localSheetId="11" hidden="1">#REF!</definedName>
    <definedName name="_1__123Graph_AChart_1" hidden="1">#REF!</definedName>
    <definedName name="_1_123Graph_A" localSheetId="3" hidden="1">#REF!</definedName>
    <definedName name="_1_123Graph_A" localSheetId="4" hidden="1">#REF!</definedName>
    <definedName name="_1_123Graph_A" localSheetId="11" hidden="1">#REF!</definedName>
    <definedName name="_1_123Graph_A" hidden="1">#REF!</definedName>
    <definedName name="_10__123Graph_ACHART_2" localSheetId="3" hidden="1">#REF!</definedName>
    <definedName name="_10__123Graph_ACHART_2" localSheetId="4" hidden="1">#REF!</definedName>
    <definedName name="_10__123Graph_ACHART_2" localSheetId="11" hidden="1">#REF!</definedName>
    <definedName name="_10__123Graph_ACHART_2" hidden="1">#REF!</definedName>
    <definedName name="_10__123Graph_ACHART_8" hidden="1">#REF!</definedName>
    <definedName name="_10__123Graph_BCHART_1" hidden="1">#REF!</definedName>
    <definedName name="_100__123Graph_BCHART_8" hidden="1">#REF!</definedName>
    <definedName name="_105__123Graph_CCHART_1" hidden="1">#REF!</definedName>
    <definedName name="_11__123Graph_BCHART_1" hidden="1">#REF!</definedName>
    <definedName name="_11__123Graph_BCHART_2" hidden="1">#REF!</definedName>
    <definedName name="_110__123Graph_CCHART_2" hidden="1">#REF!</definedName>
    <definedName name="_115__123Graph_CCHART_3" hidden="1">#REF!</definedName>
    <definedName name="_12__123Graph_ACHART_3" localSheetId="3" hidden="1">#REF!</definedName>
    <definedName name="_12__123Graph_ACHART_3" localSheetId="4" hidden="1">#REF!</definedName>
    <definedName name="_12__123Graph_ACHART_3" localSheetId="11" hidden="1">#REF!</definedName>
    <definedName name="_12__123Graph_ACHART_3" hidden="1">#REF!</definedName>
    <definedName name="_12__123Graph_BCHART_2" hidden="1">#REF!</definedName>
    <definedName name="_12__123Graph_BCHART_3" hidden="1">#REF!</definedName>
    <definedName name="_120__123Graph_CCHART_4" hidden="1">#REF!</definedName>
    <definedName name="_123Graph_AB" localSheetId="3" hidden="1">#REF!</definedName>
    <definedName name="_123Graph_AB" localSheetId="4" hidden="1">#REF!</definedName>
    <definedName name="_123Graph_AB" localSheetId="11" hidden="1">#REF!</definedName>
    <definedName name="_123Graph_AB" hidden="1">#REF!</definedName>
    <definedName name="_123Graph_B" localSheetId="3" hidden="1">#REF!</definedName>
    <definedName name="_123Graph_B" localSheetId="4" hidden="1">#REF!</definedName>
    <definedName name="_123Graph_B" localSheetId="11" hidden="1">#REF!</definedName>
    <definedName name="_123Graph_B" hidden="1">#REF!</definedName>
    <definedName name="_123Graph_DB" localSheetId="3" hidden="1">#REF!</definedName>
    <definedName name="_123Graph_DB" localSheetId="4" hidden="1">#REF!</definedName>
    <definedName name="_123Graph_DB" localSheetId="11" hidden="1">#REF!</definedName>
    <definedName name="_123Graph_DB" hidden="1">#REF!</definedName>
    <definedName name="_123Graph_EB" localSheetId="3" hidden="1">#REF!</definedName>
    <definedName name="_123Graph_EB" localSheetId="4" hidden="1">#REF!</definedName>
    <definedName name="_123Graph_EB" localSheetId="11" hidden="1">#REF!</definedName>
    <definedName name="_123Graph_EB" hidden="1">#REF!</definedName>
    <definedName name="_123Graph_FB" localSheetId="3" hidden="1">#REF!</definedName>
    <definedName name="_123Graph_FB" localSheetId="4" hidden="1">#REF!</definedName>
    <definedName name="_123Graph_FB" localSheetId="11" hidden="1">#REF!</definedName>
    <definedName name="_123Graph_FB" hidden="1">#REF!</definedName>
    <definedName name="_125__123Graph_CCHART_5" hidden="1">#REF!</definedName>
    <definedName name="_13__123Graph_BCHART_3" hidden="1">#REF!</definedName>
    <definedName name="_13__123Graph_BCHART_4" hidden="1">#REF!</definedName>
    <definedName name="_130__123Graph_CCHART_6" hidden="1">#REF!</definedName>
    <definedName name="_132Graph_CB" localSheetId="3" hidden="1">#REF!</definedName>
    <definedName name="_132Graph_CB" localSheetId="4" hidden="1">#REF!</definedName>
    <definedName name="_132Graph_CB" localSheetId="11" hidden="1">#REF!</definedName>
    <definedName name="_132Graph_CB" hidden="1">#REF!</definedName>
    <definedName name="_135__123Graph_CCHART_7" hidden="1">#REF!</definedName>
    <definedName name="_14__123Graph_ACHART_4" localSheetId="3" hidden="1">#REF!</definedName>
    <definedName name="_14__123Graph_ACHART_4" localSheetId="4" hidden="1">#REF!</definedName>
    <definedName name="_14__123Graph_ACHART_4" localSheetId="11" hidden="1">#REF!</definedName>
    <definedName name="_14__123Graph_ACHART_4" hidden="1">#REF!</definedName>
    <definedName name="_14__123Graph_BCHART_4" hidden="1">#REF!</definedName>
    <definedName name="_14__123Graph_BCHART_5" hidden="1">#REF!</definedName>
    <definedName name="_140__123Graph_CCHART_8" hidden="1">#REF!</definedName>
    <definedName name="_145__123Graph_DCHART_7" hidden="1">#REF!</definedName>
    <definedName name="_15__123Graph_BCHART_5" hidden="1">#REF!</definedName>
    <definedName name="_15__123Graph_BCHART_6" hidden="1">#REF!</definedName>
    <definedName name="_150__123Graph_DCHART_8" hidden="1">#REF!</definedName>
    <definedName name="_155__123Graph_ECHART_7" hidden="1">#REF!</definedName>
    <definedName name="_16__123Graph_ACHART_5" localSheetId="3" hidden="1">#REF!</definedName>
    <definedName name="_16__123Graph_ACHART_5" localSheetId="4" hidden="1">#REF!</definedName>
    <definedName name="_16__123Graph_ACHART_5" localSheetId="11" hidden="1">#REF!</definedName>
    <definedName name="_16__123Graph_ACHART_5" hidden="1">#REF!</definedName>
    <definedName name="_16__123Graph_BCHART_6" hidden="1">#REF!</definedName>
    <definedName name="_16__123Graph_BCHART_7" hidden="1">#REF!</definedName>
    <definedName name="_160__123Graph_ECHART_8" hidden="1">#REF!</definedName>
    <definedName name="_165__123Graph_FCHART_8" hidden="1">#REF!</definedName>
    <definedName name="_17__123Graph_BCHART_7" hidden="1">#REF!</definedName>
    <definedName name="_17__123Graph_BCHART_8" hidden="1">#REF!</definedName>
    <definedName name="_18__123Graph_ACHART_6" localSheetId="3" hidden="1">#REF!</definedName>
    <definedName name="_18__123Graph_ACHART_6" localSheetId="4" hidden="1">#REF!</definedName>
    <definedName name="_18__123Graph_ACHART_6" localSheetId="11" hidden="1">#REF!</definedName>
    <definedName name="_18__123Graph_ACHART_6" hidden="1">#REF!</definedName>
    <definedName name="_18__123Graph_BCHART_8" hidden="1">#REF!</definedName>
    <definedName name="_18__123Graph_CCHART_1" hidden="1">#REF!</definedName>
    <definedName name="_19__123Graph_CCHART_1" hidden="1">#REF!</definedName>
    <definedName name="_19__123Graph_CCHART_2" hidden="1">#REF!</definedName>
    <definedName name="_1992BOPB" localSheetId="11">#REF!</definedName>
    <definedName name="_1992BOPB">#REF!</definedName>
    <definedName name="_1Macros_Import_.qbop" localSheetId="14">#REF!</definedName>
    <definedName name="_1Macros_Import_.qbop" localSheetId="16">#REF!</definedName>
    <definedName name="_1Macros_Import_.qbop" localSheetId="22">#REF!</definedName>
    <definedName name="_1Macros_Import_.qbop">#REF!</definedName>
    <definedName name="_2__123Graph_ADEV_EMPL" localSheetId="3" hidden="1">#REF!</definedName>
    <definedName name="_2__123Graph_ADEV_EMPL" localSheetId="4" hidden="1">#REF!</definedName>
    <definedName name="_2__123Graph_ADEV_EMPL" localSheetId="11" hidden="1">#REF!</definedName>
    <definedName name="_2__123Graph_ADEV_EMPL" hidden="1">#REF!</definedName>
    <definedName name="_2__123Graph_ACHART_1" hidden="1">#REF!</definedName>
    <definedName name="_20__123Graph_ACHART_7" localSheetId="3" hidden="1">#REF!</definedName>
    <definedName name="_20__123Graph_ACHART_7" localSheetId="4" hidden="1">#REF!</definedName>
    <definedName name="_20__123Graph_ACHART_7" localSheetId="11" hidden="1">#REF!</definedName>
    <definedName name="_20__123Graph_ACHART_7" hidden="1">#REF!</definedName>
    <definedName name="_20__123Graph_CCHART_2" hidden="1">#REF!</definedName>
    <definedName name="_20__123Graph_CCHART_3" hidden="1">#REF!</definedName>
    <definedName name="_20Macros_Import_.qbop" localSheetId="14">#REF!</definedName>
    <definedName name="_20Macros_Import_.qbop" localSheetId="16">#REF!</definedName>
    <definedName name="_20Macros_Import_.qbop" localSheetId="22">#REF!</definedName>
    <definedName name="_20Macros_Import_.qbop">#REF!</definedName>
    <definedName name="_21__123Graph_CCHART_3" hidden="1">#REF!</definedName>
    <definedName name="_21__123Graph_CCHART_4" hidden="1">#REF!</definedName>
    <definedName name="_22__123Graph_ACHART_8" localSheetId="3" hidden="1">#REF!</definedName>
    <definedName name="_22__123Graph_ACHART_8" localSheetId="4" hidden="1">#REF!</definedName>
    <definedName name="_22__123Graph_ACHART_8" localSheetId="11" hidden="1">#REF!</definedName>
    <definedName name="_22__123Graph_ACHART_8" hidden="1">#REF!</definedName>
    <definedName name="_22__123Graph_CCHART_4" hidden="1">#REF!</definedName>
    <definedName name="_22__123Graph_CCHART_5" hidden="1">#REF!</definedName>
    <definedName name="_23__123Graph_CCHART_5" hidden="1">#REF!</definedName>
    <definedName name="_23__123Graph_CCHART_6" hidden="1">#REF!</definedName>
    <definedName name="_24__123Graph_BCHART_1" localSheetId="3" hidden="1">#REF!</definedName>
    <definedName name="_24__123Graph_BCHART_1" localSheetId="4" hidden="1">#REF!</definedName>
    <definedName name="_24__123Graph_BCHART_1" localSheetId="11" hidden="1">#REF!</definedName>
    <definedName name="_24__123Graph_BCHART_1" hidden="1">#REF!</definedName>
    <definedName name="_24__123Graph_CCHART_6" hidden="1">#REF!</definedName>
    <definedName name="_24__123Graph_CCHART_7" hidden="1">#REF!</definedName>
    <definedName name="_25__123Graph_ACHART_1" hidden="1">#REF!</definedName>
    <definedName name="_25__123Graph_CCHART_7" hidden="1">#REF!</definedName>
    <definedName name="_25__123Graph_CCHART_8" hidden="1">#REF!</definedName>
    <definedName name="_26__123Graph_BCHART_2" localSheetId="3" hidden="1">#REF!</definedName>
    <definedName name="_26__123Graph_BCHART_2" localSheetId="4" hidden="1">#REF!</definedName>
    <definedName name="_26__123Graph_BCHART_2" localSheetId="11" hidden="1">#REF!</definedName>
    <definedName name="_26__123Graph_BCHART_2" hidden="1">#REF!</definedName>
    <definedName name="_26__123Graph_CCHART_8" hidden="1">#REF!</definedName>
    <definedName name="_26__123Graph_DCHART_7" hidden="1">#REF!</definedName>
    <definedName name="_27__123Graph_DCHART_7" hidden="1">#REF!</definedName>
    <definedName name="_27__123Graph_DCHART_8" hidden="1">#REF!</definedName>
    <definedName name="_28__123Graph_BCHART_3" localSheetId="3" hidden="1">#REF!</definedName>
    <definedName name="_28__123Graph_BCHART_3" localSheetId="4" hidden="1">#REF!</definedName>
    <definedName name="_28__123Graph_BCHART_3" localSheetId="11" hidden="1">#REF!</definedName>
    <definedName name="_28__123Graph_BCHART_3" hidden="1">#REF!</definedName>
    <definedName name="_28__123Graph_DCHART_8" hidden="1">#REF!</definedName>
    <definedName name="_28__123Graph_ECHART_7" hidden="1">#REF!</definedName>
    <definedName name="_29__123Graph_ECHART_7" hidden="1">#REF!</definedName>
    <definedName name="_29__123Graph_ECHART_8" hidden="1">#REF!</definedName>
    <definedName name="_2Macros_Import_.qbop" localSheetId="14">#REF!</definedName>
    <definedName name="_2Macros_Import_.qbop" localSheetId="16">#REF!</definedName>
    <definedName name="_2Macros_Import_.qbop" localSheetId="22">#REF!</definedName>
    <definedName name="_2Macros_Import_.qbop">#REF!</definedName>
    <definedName name="_3__123Graph_ACHART_1" hidden="1">#REF!</definedName>
    <definedName name="_3__123Graph_ACHART_2" hidden="1">#REF!</definedName>
    <definedName name="_3__123Graph_BDEV_EMPL" localSheetId="3" hidden="1">#REF!</definedName>
    <definedName name="_3__123Graph_BDEV_EMPL" localSheetId="4" hidden="1">#REF!</definedName>
    <definedName name="_3__123Graph_BDEV_EMPL" localSheetId="11" hidden="1">#REF!</definedName>
    <definedName name="_3__123Graph_BDEV_EMPL" hidden="1">#REF!</definedName>
    <definedName name="_30__123Graph_ACHART_2" hidden="1">#REF!</definedName>
    <definedName name="_30__123Graph_BCHART_4" localSheetId="3" hidden="1">#REF!</definedName>
    <definedName name="_30__123Graph_BCHART_4" localSheetId="4" hidden="1">#REF!</definedName>
    <definedName name="_30__123Graph_BCHART_4" localSheetId="11" hidden="1">#REF!</definedName>
    <definedName name="_30__123Graph_BCHART_4" hidden="1">#REF!</definedName>
    <definedName name="_30__123Graph_ECHART_8" hidden="1">#REF!</definedName>
    <definedName name="_30__123Graph_FCHART_8" hidden="1">#REF!</definedName>
    <definedName name="_31__123Graph_FCHART_8" hidden="1">#REF!</definedName>
    <definedName name="_32__123Graph_BCHART_5" localSheetId="3" hidden="1">#REF!</definedName>
    <definedName name="_32__123Graph_BCHART_5" localSheetId="4" hidden="1">#REF!</definedName>
    <definedName name="_32__123Graph_BCHART_5" localSheetId="11" hidden="1">#REF!</definedName>
    <definedName name="_32__123Graph_BCHART_5" hidden="1">#REF!</definedName>
    <definedName name="_34__123Graph_BCHART_6" localSheetId="3" hidden="1">#REF!</definedName>
    <definedName name="_34__123Graph_BCHART_6" localSheetId="4" hidden="1">#REF!</definedName>
    <definedName name="_34__123Graph_BCHART_6" localSheetId="11" hidden="1">#REF!</definedName>
    <definedName name="_34__123Graph_BCHART_6" hidden="1">#REF!</definedName>
    <definedName name="_35__123Graph_ACHART_3" hidden="1">#REF!</definedName>
    <definedName name="_36__123Graph_BCHART_7" localSheetId="3" hidden="1">#REF!</definedName>
    <definedName name="_36__123Graph_BCHART_7" localSheetId="4" hidden="1">#REF!</definedName>
    <definedName name="_36__123Graph_BCHART_7" localSheetId="11" hidden="1">#REF!</definedName>
    <definedName name="_36__123Graph_BCHART_7" hidden="1">#REF!</definedName>
    <definedName name="_38__123Graph_BCHART_8" localSheetId="3" hidden="1">#REF!</definedName>
    <definedName name="_38__123Graph_BCHART_8" localSheetId="4" hidden="1">#REF!</definedName>
    <definedName name="_38__123Graph_BCHART_8" localSheetId="11" hidden="1">#REF!</definedName>
    <definedName name="_38__123Graph_BCHART_8" hidden="1">#REF!</definedName>
    <definedName name="_4__123Graph_ACHART_2" hidden="1">#REF!</definedName>
    <definedName name="_4__123Graph_ACHART_3" hidden="1">#REF!</definedName>
    <definedName name="_4__123Graph_CDEV_EMPL" localSheetId="3" hidden="1">#REF!</definedName>
    <definedName name="_4__123Graph_CDEV_EMPL" localSheetId="4" hidden="1">#REF!</definedName>
    <definedName name="_4__123Graph_CDEV_EMPL" localSheetId="11" hidden="1">#REF!</definedName>
    <definedName name="_4__123Graph_CDEV_EMPL" hidden="1">#REF!</definedName>
    <definedName name="_40__123Graph_ACHART_4" hidden="1">#REF!</definedName>
    <definedName name="_40__123Graph_CCHART_1" localSheetId="3" hidden="1">#REF!</definedName>
    <definedName name="_40__123Graph_CCHART_1" localSheetId="4" hidden="1">#REF!</definedName>
    <definedName name="_40__123Graph_CCHART_1" localSheetId="11" hidden="1">#REF!</definedName>
    <definedName name="_40__123Graph_CCHART_1" hidden="1">#REF!</definedName>
    <definedName name="_42__123Graph_CCHART_2" localSheetId="3" hidden="1">#REF!</definedName>
    <definedName name="_42__123Graph_CCHART_2" localSheetId="4" hidden="1">#REF!</definedName>
    <definedName name="_42__123Graph_CCHART_2" localSheetId="11" hidden="1">#REF!</definedName>
    <definedName name="_42__123Graph_CCHART_2" hidden="1">#REF!</definedName>
    <definedName name="_44__123Graph_CCHART_3" localSheetId="3" hidden="1">#REF!</definedName>
    <definedName name="_44__123Graph_CCHART_3" localSheetId="4" hidden="1">#REF!</definedName>
    <definedName name="_44__123Graph_CCHART_3" localSheetId="11" hidden="1">#REF!</definedName>
    <definedName name="_44__123Graph_CCHART_3" hidden="1">#REF!</definedName>
    <definedName name="_45__123Graph_ACHART_5" hidden="1">#REF!</definedName>
    <definedName name="_46__123Graph_CCHART_4" localSheetId="3" hidden="1">#REF!</definedName>
    <definedName name="_46__123Graph_CCHART_4" localSheetId="4" hidden="1">#REF!</definedName>
    <definedName name="_46__123Graph_CCHART_4" localSheetId="11" hidden="1">#REF!</definedName>
    <definedName name="_46__123Graph_CCHART_4" hidden="1">#REF!</definedName>
    <definedName name="_48__123Graph_CCHART_5" localSheetId="3" hidden="1">#REF!</definedName>
    <definedName name="_48__123Graph_CCHART_5" localSheetId="4" hidden="1">#REF!</definedName>
    <definedName name="_48__123Graph_CCHART_5" localSheetId="11" hidden="1">#REF!</definedName>
    <definedName name="_48__123Graph_CCHART_5" hidden="1">#REF!</definedName>
    <definedName name="_5__123Graph_ACHART_3" hidden="1">#REF!</definedName>
    <definedName name="_5__123Graph_ACHART_4" hidden="1">#REF!</definedName>
    <definedName name="_5__123Graph_CSWE_EMPL" localSheetId="3" hidden="1">#REF!</definedName>
    <definedName name="_5__123Graph_CSWE_EMPL" localSheetId="4" hidden="1">#REF!</definedName>
    <definedName name="_5__123Graph_CSWE_EMPL" localSheetId="11" hidden="1">#REF!</definedName>
    <definedName name="_5__123Graph_CSWE_EMPL" hidden="1">#REF!</definedName>
    <definedName name="_50__123Graph_ACHART_6" hidden="1">#REF!</definedName>
    <definedName name="_50__123Graph_CCHART_6" localSheetId="3" hidden="1">#REF!</definedName>
    <definedName name="_50__123Graph_CCHART_6" localSheetId="4" hidden="1">#REF!</definedName>
    <definedName name="_50__123Graph_CCHART_6" localSheetId="11" hidden="1">#REF!</definedName>
    <definedName name="_50__123Graph_CCHART_6" hidden="1">#REF!</definedName>
    <definedName name="_52__123Graph_CCHART_7" localSheetId="3" hidden="1">#REF!</definedName>
    <definedName name="_52__123Graph_CCHART_7" localSheetId="4" hidden="1">#REF!</definedName>
    <definedName name="_52__123Graph_CCHART_7" localSheetId="11" hidden="1">#REF!</definedName>
    <definedName name="_52__123Graph_CCHART_7" hidden="1">#REF!</definedName>
    <definedName name="_54__123Graph_CCHART_8" localSheetId="3" hidden="1">#REF!</definedName>
    <definedName name="_54__123Graph_CCHART_8" localSheetId="4" hidden="1">#REF!</definedName>
    <definedName name="_54__123Graph_CCHART_8" localSheetId="11" hidden="1">#REF!</definedName>
    <definedName name="_54__123Graph_CCHART_8" hidden="1">#REF!</definedName>
    <definedName name="_55__123Graph_ACHART_7" hidden="1">#REF!</definedName>
    <definedName name="_56__123Graph_DCHART_7" localSheetId="3" hidden="1">#REF!</definedName>
    <definedName name="_56__123Graph_DCHART_7" localSheetId="4" hidden="1">#REF!</definedName>
    <definedName name="_56__123Graph_DCHART_7" localSheetId="11" hidden="1">#REF!</definedName>
    <definedName name="_56__123Graph_DCHART_7" hidden="1">#REF!</definedName>
    <definedName name="_58__123Graph_DCHART_8" localSheetId="3" hidden="1">#REF!</definedName>
    <definedName name="_58__123Graph_DCHART_8" localSheetId="4" hidden="1">#REF!</definedName>
    <definedName name="_58__123Graph_DCHART_8" localSheetId="11" hidden="1">#REF!</definedName>
    <definedName name="_58__123Graph_DCHART_8" hidden="1">#REF!</definedName>
    <definedName name="_6__123Graph_ACHART_4" hidden="1">#REF!</definedName>
    <definedName name="_6__123Graph_ACHART_5" hidden="1">#REF!</definedName>
    <definedName name="_60__123Graph_ACHART_8" hidden="1">#REF!</definedName>
    <definedName name="_60__123Graph_ECHART_7" localSheetId="3" hidden="1">#REF!</definedName>
    <definedName name="_60__123Graph_ECHART_7" localSheetId="4" hidden="1">#REF!</definedName>
    <definedName name="_60__123Graph_ECHART_7" localSheetId="11" hidden="1">#REF!</definedName>
    <definedName name="_60__123Graph_ECHART_7" hidden="1">#REF!</definedName>
    <definedName name="_62__123Graph_ECHART_8" localSheetId="3" hidden="1">#REF!</definedName>
    <definedName name="_62__123Graph_ECHART_8" localSheetId="4" hidden="1">#REF!</definedName>
    <definedName name="_62__123Graph_ECHART_8" localSheetId="11" hidden="1">#REF!</definedName>
    <definedName name="_62__123Graph_ECHART_8" hidden="1">#REF!</definedName>
    <definedName name="_64__123Graph_FCHART_8" localSheetId="3" hidden="1">#REF!</definedName>
    <definedName name="_64__123Graph_FCHART_8" localSheetId="4" hidden="1">#REF!</definedName>
    <definedName name="_64__123Graph_FCHART_8" localSheetId="11" hidden="1">#REF!</definedName>
    <definedName name="_64__123Graph_FCHART_8" hidden="1">#REF!</definedName>
    <definedName name="_65__123Graph_BCHART_1" hidden="1">#REF!</definedName>
    <definedName name="_6Macros_Import_.qbop" localSheetId="14">#REF!</definedName>
    <definedName name="_6Macros_Import_.qbop" localSheetId="16">#REF!</definedName>
    <definedName name="_6Macros_Import_.qbop" localSheetId="22">#REF!</definedName>
    <definedName name="_6Macros_Import_.qbop">#REF!</definedName>
    <definedName name="_7__123Graph_ACHART_5" hidden="1">#REF!</definedName>
    <definedName name="_7__123Graph_ACHART_6" hidden="1">#REF!</definedName>
    <definedName name="_70__123Graph_BCHART_2" hidden="1">#REF!</definedName>
    <definedName name="_75__123Graph_BCHART_3" hidden="1">#REF!</definedName>
    <definedName name="_8__123Graph_ACHART_1" localSheetId="3" hidden="1">#REF!</definedName>
    <definedName name="_8__123Graph_ACHART_1" localSheetId="4" hidden="1">#REF!</definedName>
    <definedName name="_8__123Graph_ACHART_1" localSheetId="11" hidden="1">#REF!</definedName>
    <definedName name="_8__123Graph_ACHART_1" hidden="1">#REF!</definedName>
    <definedName name="_8__123Graph_ACHART_6" hidden="1">#REF!</definedName>
    <definedName name="_8__123Graph_ACHART_7" hidden="1">#REF!</definedName>
    <definedName name="_80__123Graph_BCHART_4" hidden="1">#REF!</definedName>
    <definedName name="_85__123Graph_BCHART_5" hidden="1">#REF!</definedName>
    <definedName name="_9__123Graph_ACHART_7" hidden="1">#REF!</definedName>
    <definedName name="_9__123Graph_ACHART_8" hidden="1">#REF!</definedName>
    <definedName name="_90__123Graph_BCHART_6" hidden="1">#REF!</definedName>
    <definedName name="_95__123Graph_BCHART_7" hidden="1">#REF!</definedName>
    <definedName name="_AMO_ContentDefinition_909831962" hidden="1">"'Partitions:10'"</definedName>
    <definedName name="_AMO_ContentDefinition_909831962.0" hidden="1">"'&lt;ContentDefinition name=""P:\Staat_ESVG\ESVG2010\Steuereinnahmen\SAS\DATA\Ergebnistabellen\steuern_klass.sas7bdat"" rsid=""909831962"" type=""DataSet"" format=""ReportXml"" imgfmt=""ActiveX"" created=""09/29/2014 13:23:49"" modifed=""09/27/2016 16:5'"</definedName>
    <definedName name="_AMO_ContentDefinition_909831962.1" hidden="1">"'7:08"" user=""HELPERSTORFER Christian"" apply=""False"" css=""C:\Program Files (x86)\SASHome\x86\SASAddinforMicrosoftOffice\6.1\Styles\AMODefault.css"" range=""P__Staat_ESVG_ESVG2010_Steuereinnahmen_SAS_DATA_Ergebnistabellen_steuern_klass_sas7bdat"" '"</definedName>
    <definedName name="_AMO_ContentDefinition_909831962.2" hidden="1">"'auto=""False"" xTime=""00:00:00"" rTime=""00:00:06.1464788"" bgnew=""False"" nFmt=""False"" grphSet=""False"" imgY=""0"" imgX=""0"" redirect=""False""&gt;_x000D_
  &lt;files /&gt;_x000D_
  &lt;parents /&gt;_x000D_
  &lt;children /&gt;_x000D_
  &lt;param n=""AMO_Version"" v=""6.1"" /&gt;_x000D_
  &lt;param n'"</definedName>
    <definedName name="_AMO_ContentDefinition_909831962.3" hidden="1">"'=""DisplayName"" v=""P:\Staat_ESVG\ESVG2010\Steuereinnahmen\SAS\DATA\Ergebnistabellen\steuern_klass.sas7bdat"" /&gt;_x000D_
  &lt;param n=""DisplayType"" v=""Datei"" /&gt;_x000D_
  &lt;param n=""DataSourceType"" v=""SAS DATASET"" /&gt;_x000D_
  &lt;param n=""SASFilter"" v="""" /&gt;_x000D_
  &lt;p'"</definedName>
    <definedName name="_AMO_ContentDefinition_909831962.4" hidden="1">"'aram n=""MoreSheetsForRows"" v=""True"" /&gt;_x000D_
  &lt;param n=""PageSize"" v=""500"" /&gt;_x000D_
  &lt;param n=""ShowRowNumbers"" v=""False"" /&gt;_x000D_
  &lt;param n=""ShowInfoInSheet"" v=""False"" /&gt;_x000D_
  &lt;param n=""CredKey"" v=""P:\Staat_ESVG\ESVG2010\Steuereinnahmen\SAS\DATA\E'"</definedName>
    <definedName name="_AMO_ContentDefinition_909831962.5" hidden="1">"'rgebnistabellen\steuern_klass.sas7bdat"" /&gt;_x000D_
  &lt;param n=""ClassName"" v=""SAS.OfficeAddin.DataViewItem"" /&gt;_x000D_
  &lt;param n=""ServerName"" v="""" /&gt;_x000D_
  &lt;param n=""DataSource"" v=""&amp;lt;SasDataSource Version=&amp;quot;4.2&amp;quot; Type=&amp;quot;SAS.Servers.Dataset&amp;qu'"</definedName>
    <definedName name="_AMO_ContentDefinition_909831962.6" hidden="1">"'ot; FilterDS=&amp;quot;&amp;amp;lt;?xml version=&amp;amp;quot;1.0&amp;amp;quot; encoding=&amp;amp;quot;utf-16&amp;amp;quot;?&amp;amp;gt;&amp;amp;lt;FilterTree&amp;amp;gt;&amp;amp;lt;TreeRoot /&amp;amp;gt;&amp;amp;lt;/FilterTree&amp;amp;gt;&amp;quot; ColSelFlg=&amp;quot;0&amp;quot; Name=&amp;quot;P:\Staat_ESVG\ESVG2010'"</definedName>
    <definedName name="_AMO_ContentDefinition_909831962.7" hidden="1">"'\Steuereinnahmen\SAS\DATA\Ergebnistabellen\steuern_klass.sas7bdat&amp;quot; /&amp;gt;"" /&gt;_x000D_
  &lt;param n=""ExcelTableColumnCount"" v=""27"" /&gt;_x000D_
  &lt;param n=""ExcelTableRowCount"" v=""7580"" /&gt;_x000D_
  &lt;param n=""DataRowCount"" v=""7580"" /&gt;_x000D_
  &lt;param n=""DataColCo'"</definedName>
    <definedName name="_AMO_ContentDefinition_909831962.8" hidden="1">"'unt"" v=""27"" /&gt;_x000D_
  &lt;param n=""ObsColumn"" v=""false"" /&gt;_x000D_
  &lt;param n=""ExcelFormattingHash"" v=""-614629894"" /&gt;_x000D_
  &lt;param n=""ExcelFormatting"" v=""Automatic"" /&gt;_x000D_
  &lt;ExcelXMLOptions AdjColWidths=""True"" RowOpt=""InsertCells"" ColOpt=""InsertCell'"</definedName>
    <definedName name="_AMO_ContentDefinition_909831962.9" hidden="1">"'s"" /&gt;_x000D_
&lt;/ContentDefinition&gt;'"</definedName>
    <definedName name="_AMO_ContentLocation_909831962__A1" hidden="1">"'Partitions:2'"</definedName>
    <definedName name="_AMO_ContentLocation_909831962__A1.0" hidden="1">"'&lt;ContentLocation path=""A1"" rsid=""909831962"" tag="""" fid=""0""&gt;_x000D_
  &lt;param n=""_NumRows"" v=""7581"" /&gt;_x000D_
  &lt;param n=""_NumCols"" v=""27"" /&gt;_x000D_
  &lt;param n=""SASDataState"" v=""none"" /&gt;_x000D_
  &lt;param n=""SASDataStart"" v=""1"" /&gt;_x000D_
  &lt;param n=""SASData'"</definedName>
    <definedName name="_AMO_ContentLocation_909831962__A1.1" hidden="1">"'End"" v=""7580"" /&gt;_x000D_
&lt;/ContentLocation&gt;'"</definedName>
    <definedName name="_AMO_SingleObject_909831962__A1" localSheetId="3" hidden="1">#REF!</definedName>
    <definedName name="_AMO_SingleObject_909831962__A1" localSheetId="4" hidden="1">#REF!</definedName>
    <definedName name="_AMO_SingleObject_909831962__A1" localSheetId="11" hidden="1">#REF!</definedName>
    <definedName name="_AMO_SingleObject_909831962__A1" hidden="1">#REF!</definedName>
    <definedName name="_AMO_XmlVersion" hidden="1">"'1'"</definedName>
    <definedName name="_BOP1" localSheetId="11">#REF!</definedName>
    <definedName name="_BOP1">#REF!</definedName>
    <definedName name="_BOP2" localSheetId="11">#REF!</definedName>
    <definedName name="_BOP2">#REF!</definedName>
    <definedName name="_dat1" localSheetId="11">#REF!</definedName>
    <definedName name="_dat1">#REF!</definedName>
    <definedName name="_dat2" localSheetId="11">#REF!</definedName>
    <definedName name="_dat2">#REF!</definedName>
    <definedName name="_ECB18" localSheetId="11">#REF!</definedName>
    <definedName name="_ECB18">#REF!</definedName>
    <definedName name="_ECB19" localSheetId="11">#REF!</definedName>
    <definedName name="_ECB19">#REF!</definedName>
    <definedName name="_ECB20" localSheetId="11">#REF!</definedName>
    <definedName name="_ECB20">#REF!</definedName>
    <definedName name="_EXP5" localSheetId="11">#REF!</definedName>
    <definedName name="_EXP5">#REF!</definedName>
    <definedName name="_EXP6" localSheetId="11">#REF!</definedName>
    <definedName name="_EXP6">#REF!</definedName>
    <definedName name="_EXP7" localSheetId="11">#REF!</definedName>
    <definedName name="_EXP7">#REF!</definedName>
    <definedName name="_EXP9" localSheetId="11">#REF!</definedName>
    <definedName name="_EXP9">#REF!</definedName>
    <definedName name="_Fill" localSheetId="3" hidden="1">#REF!</definedName>
    <definedName name="_Fill" localSheetId="4" hidden="1">#REF!</definedName>
    <definedName name="_Fill" localSheetId="11" hidden="1">#REF!</definedName>
    <definedName name="_Fill" hidden="1">#REF!</definedName>
    <definedName name="_xlnm._FilterDatabase" localSheetId="13" hidden="1">'G 10 &amp; G 11'!#REF!</definedName>
    <definedName name="_xlnm._FilterDatabase" localSheetId="14" hidden="1">'G 12'!#REF!</definedName>
    <definedName name="_xlnm._FilterDatabase" localSheetId="16" hidden="1">'G 14'!#REF!</definedName>
    <definedName name="_ftn1" localSheetId="17">'T 2'!#REF!</definedName>
    <definedName name="_ftn2" localSheetId="17">'T 2'!#REF!</definedName>
    <definedName name="_ftn3" localSheetId="17">'T 2'!#REF!</definedName>
    <definedName name="_ftn4" localSheetId="17">'T 2'!#REF!</definedName>
    <definedName name="_ftnref1" localSheetId="17">'T 2'!#REF!</definedName>
    <definedName name="_ftnref2" localSheetId="17">'T 2'!#REF!</definedName>
    <definedName name="_ftnref3" localSheetId="17">'T 2'!#REF!</definedName>
    <definedName name="_ftnref4" localSheetId="17">'T 2'!#REF!</definedName>
    <definedName name="_Hlk178850617" localSheetId="17">'T 2'!#REF!</definedName>
    <definedName name="_CHF18" localSheetId="11">#REF!</definedName>
    <definedName name="_CHF18">#REF!</definedName>
    <definedName name="_IMP10" localSheetId="13">#REF!</definedName>
    <definedName name="_IMP10" localSheetId="14">#REF!</definedName>
    <definedName name="_IMP10" localSheetId="16">#REF!</definedName>
    <definedName name="_IMP10" localSheetId="11">#REF!</definedName>
    <definedName name="_IMP10">#REF!</definedName>
    <definedName name="_IMP2" localSheetId="13">#REF!</definedName>
    <definedName name="_IMP2" localSheetId="14">#REF!</definedName>
    <definedName name="_IMP2" localSheetId="16">#REF!</definedName>
    <definedName name="_IMP2" localSheetId="11">#REF!</definedName>
    <definedName name="_IMP2">#REF!</definedName>
    <definedName name="_IMP4" localSheetId="13">#REF!</definedName>
    <definedName name="_IMP4" localSheetId="14">#REF!</definedName>
    <definedName name="_IMP4" localSheetId="16">#REF!</definedName>
    <definedName name="_IMP4" localSheetId="11">#REF!</definedName>
    <definedName name="_IMP4">#REF!</definedName>
    <definedName name="_IMP6" localSheetId="11">#REF!</definedName>
    <definedName name="_IMP6">#REF!</definedName>
    <definedName name="_IMP7" localSheetId="11">#REF!</definedName>
    <definedName name="_IMP7">#REF!</definedName>
    <definedName name="_IMP8" localSheetId="11">#REF!</definedName>
    <definedName name="_IMP8">#REF!</definedName>
    <definedName name="_JPY18" localSheetId="11">#REF!</definedName>
    <definedName name="_JPY18">#REF!</definedName>
    <definedName name="_JPY19" localSheetId="11">#REF!</definedName>
    <definedName name="_JPY19">#REF!</definedName>
    <definedName name="_JPY20" localSheetId="11">#REF!</definedName>
    <definedName name="_JPY20">#REF!</definedName>
    <definedName name="_MTS2" localSheetId="11">#REF!</definedName>
    <definedName name="_MTS2">#REF!</definedName>
    <definedName name="_Order1" hidden="1">255</definedName>
    <definedName name="_Order2" hidden="1">255</definedName>
    <definedName name="_OUT1" localSheetId="11">#REF!</definedName>
    <definedName name="_OUT1">#REF!</definedName>
    <definedName name="_OUT2" localSheetId="11">#REF!</definedName>
    <definedName name="_OUT2">#REF!</definedName>
    <definedName name="_PAG2" localSheetId="11">#REF!</definedName>
    <definedName name="_PAG2">#REF!</definedName>
    <definedName name="_PAG3" localSheetId="11">#REF!</definedName>
    <definedName name="_PAG3">#REF!</definedName>
    <definedName name="_PAG4" localSheetId="11">#REF!</definedName>
    <definedName name="_PAG4">#REF!</definedName>
    <definedName name="_PAG5" localSheetId="11">#REF!</definedName>
    <definedName name="_PAG5">#REF!</definedName>
    <definedName name="_PAG6" localSheetId="11">#REF!</definedName>
    <definedName name="_PAG6">#REF!</definedName>
    <definedName name="_PAG7" localSheetId="11">#REF!</definedName>
    <definedName name="_PAG7">#REF!</definedName>
    <definedName name="_pro2001">#REF!</definedName>
    <definedName name="_r13" localSheetId="13">#REF!</definedName>
    <definedName name="_r13" localSheetId="14">#REF!</definedName>
    <definedName name="_r13" localSheetId="16">#REF!</definedName>
    <definedName name="_r13" localSheetId="11">#REF!</definedName>
    <definedName name="_r13">#REF!</definedName>
    <definedName name="_r14" localSheetId="13">#REF!</definedName>
    <definedName name="_r14" localSheetId="14">#REF!</definedName>
    <definedName name="_r14" localSheetId="16">#REF!</definedName>
    <definedName name="_r14" localSheetId="11">#REF!</definedName>
    <definedName name="_r14">#REF!</definedName>
    <definedName name="_r18" localSheetId="11">#REF!</definedName>
    <definedName name="_r18">#REF!</definedName>
    <definedName name="_r19" localSheetId="11">#REF!</definedName>
    <definedName name="_r19">#REF!</definedName>
    <definedName name="_r20" localSheetId="11">#REF!</definedName>
    <definedName name="_r20">#REF!</definedName>
    <definedName name="_Regression_X" localSheetId="3" hidden="1">#REF!</definedName>
    <definedName name="_Regression_X" localSheetId="4" hidden="1">#REF!</definedName>
    <definedName name="_Regression_X" localSheetId="11" hidden="1">#REF!</definedName>
    <definedName name="_Regression_X" hidden="1">#REF!</definedName>
    <definedName name="_Regression_Y" localSheetId="3" hidden="1">#REF!</definedName>
    <definedName name="_Regression_Y" localSheetId="4" hidden="1">#REF!</definedName>
    <definedName name="_Regression_Y" localSheetId="11" hidden="1">#REF!</definedName>
    <definedName name="_Regression_Y" hidden="1">#REF!</definedName>
    <definedName name="_RES2" localSheetId="13">#REF!</definedName>
    <definedName name="_RES2" localSheetId="14">#REF!</definedName>
    <definedName name="_RES2" localSheetId="16">#REF!</definedName>
    <definedName name="_RES2" localSheetId="11">#REF!</definedName>
    <definedName name="_RES2">#REF!</definedName>
    <definedName name="_RULC">#REF!</definedName>
    <definedName name="_TAB1" localSheetId="11">#REF!</definedName>
    <definedName name="_TAB1">#REF!</definedName>
    <definedName name="_TAB10" localSheetId="11">#REF!</definedName>
    <definedName name="_TAB10">#REF!</definedName>
    <definedName name="_TAB12" localSheetId="11">#REF!</definedName>
    <definedName name="_TAB12">#REF!</definedName>
    <definedName name="_Tab19" localSheetId="11">#REF!</definedName>
    <definedName name="_Tab19">#REF!</definedName>
    <definedName name="_TAB2" localSheetId="11">#REF!</definedName>
    <definedName name="_TAB2">#REF!</definedName>
    <definedName name="_Tab20" localSheetId="11">#REF!</definedName>
    <definedName name="_Tab20">#REF!</definedName>
    <definedName name="_Tab21" localSheetId="11">#REF!</definedName>
    <definedName name="_Tab21">#REF!</definedName>
    <definedName name="_Tab22" localSheetId="11">#REF!</definedName>
    <definedName name="_Tab22">#REF!</definedName>
    <definedName name="_Tab23" localSheetId="11">#REF!</definedName>
    <definedName name="_Tab23">#REF!</definedName>
    <definedName name="_Tab24" localSheetId="11">#REF!</definedName>
    <definedName name="_Tab24">#REF!</definedName>
    <definedName name="_Tab26" localSheetId="11">#REF!</definedName>
    <definedName name="_Tab26">#REF!</definedName>
    <definedName name="_Tab27" localSheetId="11">#REF!</definedName>
    <definedName name="_Tab27">#REF!</definedName>
    <definedName name="_Tab28" localSheetId="11">#REF!</definedName>
    <definedName name="_Tab28">#REF!</definedName>
    <definedName name="_Tab29" localSheetId="11">#REF!</definedName>
    <definedName name="_Tab29">#REF!</definedName>
    <definedName name="_TAB3" localSheetId="11">#REF!</definedName>
    <definedName name="_TAB3">#REF!</definedName>
    <definedName name="_Tab30" localSheetId="11">#REF!</definedName>
    <definedName name="_Tab30">#REF!</definedName>
    <definedName name="_Tab31" localSheetId="11">#REF!</definedName>
    <definedName name="_Tab31">#REF!</definedName>
    <definedName name="_Tab32" localSheetId="11">#REF!</definedName>
    <definedName name="_Tab32">#REF!</definedName>
    <definedName name="_Tab33" localSheetId="11">#REF!</definedName>
    <definedName name="_Tab33">#REF!</definedName>
    <definedName name="_Tab34" localSheetId="11">#REF!</definedName>
    <definedName name="_Tab34">#REF!</definedName>
    <definedName name="_Tab35" localSheetId="11">#REF!</definedName>
    <definedName name="_Tab35">#REF!</definedName>
    <definedName name="_TAB4" localSheetId="11">#REF!</definedName>
    <definedName name="_TAB4">#REF!</definedName>
    <definedName name="_TAB5" localSheetId="11">#REF!</definedName>
    <definedName name="_TAB5">#REF!</definedName>
    <definedName name="_tab6" localSheetId="11">#REF!</definedName>
    <definedName name="_tab6">#REF!</definedName>
    <definedName name="_TAB7" localSheetId="11">#REF!</definedName>
    <definedName name="_TAB7">#REF!</definedName>
    <definedName name="_TAB8" localSheetId="11">#REF!</definedName>
    <definedName name="_TAB8">#REF!</definedName>
    <definedName name="_tab9" localSheetId="11">#REF!</definedName>
    <definedName name="_tab9">#REF!</definedName>
    <definedName name="_TB41" localSheetId="11">#REF!</definedName>
    <definedName name="_TB41">#REF!</definedName>
    <definedName name="_Toc116561390" localSheetId="13">'G 10 &amp; G 11'!$C$25</definedName>
    <definedName name="_Toc116561390" localSheetId="14">'G 12'!#REF!</definedName>
    <definedName name="_Toc116561390" localSheetId="16">'G 14'!#REF!</definedName>
    <definedName name="_Toc117765249" localSheetId="10">'G 8'!$C$4</definedName>
    <definedName name="_Toc211342225" localSheetId="22">'T 5'!#REF!</definedName>
    <definedName name="_Toc495395979" localSheetId="25">'T 7'!$C$3</definedName>
    <definedName name="_Toc495423391" localSheetId="1">'Zhrnutie | Summary'!#REF!</definedName>
    <definedName name="_Toc526688278" localSheetId="29">'T 10'!$C$3</definedName>
    <definedName name="_Toc53414067" localSheetId="24">'T 6'!$C$3</definedName>
    <definedName name="_Toc53414069" localSheetId="27">'T 8'!$C$3</definedName>
    <definedName name="_USD18" localSheetId="11">#REF!</definedName>
    <definedName name="_USD18">#REF!</definedName>
    <definedName name="_USD19" localSheetId="11">#REF!</definedName>
    <definedName name="_USD19">#REF!</definedName>
    <definedName name="_WEO1" localSheetId="11">#REF!</definedName>
    <definedName name="_WEO1">#REF!</definedName>
    <definedName name="_WEO2" localSheetId="11">#REF!</definedName>
    <definedName name="_WEO2">#REF!</definedName>
    <definedName name="a" hidden="1">#REF!</definedName>
    <definedName name="aa" hidden="1">#REF!</definedName>
    <definedName name="aaa" localSheetId="3" hidden="1">#REF!</definedName>
    <definedName name="aaa" localSheetId="4" hidden="1">#REF!</definedName>
    <definedName name="aaa" localSheetId="11" hidden="1">#REF!</definedName>
    <definedName name="aaa" hidden="1">#REF!</definedName>
    <definedName name="aaaaaaaaaaaaaa">#REF!</definedName>
    <definedName name="aas">#REF!</definedName>
    <definedName name="Adjustment_codes">#REF!</definedName>
    <definedName name="afqr" hidden="1">#REF!</definedName>
    <definedName name="aloha" localSheetId="3" hidden="1">#REF!</definedName>
    <definedName name="aloha" localSheetId="4" hidden="1">#REF!</definedName>
    <definedName name="aloha" localSheetId="11" hidden="1">#REF!</definedName>
    <definedName name="aloha" hidden="1">#REF!</definedName>
    <definedName name="ANNUALNOM" localSheetId="11">#REF!</definedName>
    <definedName name="ANNUALNOM">#REF!</definedName>
    <definedName name="area">#REF!</definedName>
    <definedName name="as">#REF!</definedName>
    <definedName name="ASSUM" localSheetId="11">#REF!</definedName>
    <definedName name="ASSUM">#REF!</definedName>
    <definedName name="ASSUMB" localSheetId="11">#REF!</definedName>
    <definedName name="ASSUMB">#REF!</definedName>
    <definedName name="atrade" localSheetId="14">#REF!</definedName>
    <definedName name="atrade" localSheetId="16">#REF!</definedName>
    <definedName name="atrade" localSheetId="22">#REF!</definedName>
    <definedName name="atrade">#REF!</definedName>
    <definedName name="b" localSheetId="11">#REF!</definedName>
    <definedName name="b">#REF!</definedName>
    <definedName name="BAKLANBOPB" localSheetId="11">#REF!</definedName>
    <definedName name="BAKLANBOPB">#REF!</definedName>
    <definedName name="BAKLANDEBT2B" localSheetId="11">#REF!</definedName>
    <definedName name="BAKLANDEBT2B">#REF!</definedName>
    <definedName name="BAKLDEBT1B" localSheetId="11">#REF!</definedName>
    <definedName name="BAKLDEBT1B">#REF!</definedName>
    <definedName name="BASDAT" localSheetId="11">#REF!</definedName>
    <definedName name="BASDAT">#REF!</definedName>
    <definedName name="bb" localSheetId="2" hidden="1">{"Riqfin97",#N/A,FALSE,"Tran";"Riqfinpro",#N/A,FALSE,"Tran"}</definedName>
    <definedName name="bb" localSheetId="3" hidden="1">{"Riqfin97",#N/A,FALSE,"Tran";"Riqfinpro",#N/A,FALSE,"Tran"}</definedName>
    <definedName name="bb" localSheetId="20" hidden="1">{"Riqfin97",#N/A,FALSE,"Tran";"Riqfinpro",#N/A,FALSE,"Tran"}</definedName>
    <definedName name="bb" localSheetId="26" hidden="1">{"Riqfin97",#N/A,FALSE,"Tran";"Riqfinpro",#N/A,FALSE,"Tran"}</definedName>
    <definedName name="bb" localSheetId="4" hidden="1">{"Riqfin97",#N/A,FALSE,"Tran";"Riqfinpro",#N/A,FALSE,"Tran"}</definedName>
    <definedName name="bb" localSheetId="6" hidden="1">{"Riqfin97",#N/A,FALSE,"Tran";"Riqfinpro",#N/A,FALSE,"Tran"}</definedName>
    <definedName name="bb" localSheetId="11" hidden="1">{"Riqfin97",#N/A,FALSE,"Tran";"Riqfinpro",#N/A,FALSE,"Tran"}</definedName>
    <definedName name="bb" localSheetId="22" hidden="1">{"Riqfin97",#N/A,FALSE,"Tran";"Riqfinpro",#N/A,FALSE,"Tran"}</definedName>
    <definedName name="bb" hidden="1">{"Riqfin97",#N/A,FALSE,"Tran";"Riqfinpro",#N/A,FALSE,"Tran"}</definedName>
    <definedName name="bbb" localSheetId="2" hidden="1">{"Riqfin97",#N/A,FALSE,"Tran";"Riqfinpro",#N/A,FALSE,"Tran"}</definedName>
    <definedName name="bbb" localSheetId="3" hidden="1">{"Riqfin97",#N/A,FALSE,"Tran";"Riqfinpro",#N/A,FALSE,"Tran"}</definedName>
    <definedName name="bbb" localSheetId="20" hidden="1">{"Riqfin97",#N/A,FALSE,"Tran";"Riqfinpro",#N/A,FALSE,"Tran"}</definedName>
    <definedName name="bbb" localSheetId="26" hidden="1">{"Riqfin97",#N/A,FALSE,"Tran";"Riqfinpro",#N/A,FALSE,"Tran"}</definedName>
    <definedName name="bbb" localSheetId="4" hidden="1">{"Riqfin97",#N/A,FALSE,"Tran";"Riqfinpro",#N/A,FALSE,"Tran"}</definedName>
    <definedName name="bbb" localSheetId="6" hidden="1">{"Riqfin97",#N/A,FALSE,"Tran";"Riqfinpro",#N/A,FALSE,"Tran"}</definedName>
    <definedName name="bbb" localSheetId="11" hidden="1">{"Riqfin97",#N/A,FALSE,"Tran";"Riqfinpro",#N/A,FALSE,"Tran"}</definedName>
    <definedName name="bbb" localSheetId="22" hidden="1">{"Riqfin97",#N/A,FALSE,"Tran";"Riqfinpro",#N/A,FALSE,"Tran"}</definedName>
    <definedName name="bbb" hidden="1">{"Riqfin97",#N/A,FALSE,"Tran";"Riqfinpro",#N/A,FALSE,"Tran"}</definedName>
    <definedName name="bbbbbbbbbbbbbb">#REF!</definedName>
    <definedName name="BCA">#N/A</definedName>
    <definedName name="BCA_GDP">#N/A</definedName>
    <definedName name="BE">#N/A</definedName>
    <definedName name="BEA" localSheetId="11">#REF!</definedName>
    <definedName name="BEA">#REF!</definedName>
    <definedName name="BEAI">#N/A</definedName>
    <definedName name="BEAIB">#N/A</definedName>
    <definedName name="BEAIG">#N/A</definedName>
    <definedName name="BEAP">#N/A</definedName>
    <definedName name="BEAPB">#N/A</definedName>
    <definedName name="BEAPG">#N/A</definedName>
    <definedName name="BEDE" localSheetId="11">#REF!</definedName>
    <definedName name="BEDE">#REF!</definedName>
    <definedName name="BER" localSheetId="11">#REF!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11">#REF!</definedName>
    <definedName name="BFD">#REF!</definedName>
    <definedName name="BFDI" localSheetId="11">#REF!</definedName>
    <definedName name="BFDI">#REF!</definedName>
    <definedName name="BFL">#N/A</definedName>
    <definedName name="BFL_D">#N/A</definedName>
    <definedName name="BFL_DF">#N/A</definedName>
    <definedName name="BFLB">#N/A</definedName>
    <definedName name="BFLB_D">#N/A</definedName>
    <definedName name="BFLB_DF">#N/A</definedName>
    <definedName name="BFLD_DF">#REF!</definedName>
    <definedName name="BFLG">#N/A</definedName>
    <definedName name="BFLG_D">#N/A</definedName>
    <definedName name="BFLG_DF">#N/A</definedName>
    <definedName name="BFO" localSheetId="11">#REF!</definedName>
    <definedName name="BFO">#REF!</definedName>
    <definedName name="BFOA" localSheetId="11">#REF!</definedName>
    <definedName name="BFOA">#REF!</definedName>
    <definedName name="BFOAG" localSheetId="11">#REF!</definedName>
    <definedName name="BFOAG">#REF!</definedName>
    <definedName name="BFOG" localSheetId="11">#REF!</definedName>
    <definedName name="BFOG">#REF!</definedName>
    <definedName name="BFOL" localSheetId="11">#REF!</definedName>
    <definedName name="BFOL">#REF!</definedName>
    <definedName name="BFOL_B" localSheetId="11">#REF!</definedName>
    <definedName name="BFOL_B">#REF!</definedName>
    <definedName name="BFOL_G" localSheetId="11">#REF!</definedName>
    <definedName name="BFOL_G">#REF!</definedName>
    <definedName name="BFOLG" localSheetId="11">#REF!</definedName>
    <definedName name="BFOLG">#REF!</definedName>
    <definedName name="BFP" localSheetId="11">#REF!</definedName>
    <definedName name="BFP">#REF!</definedName>
    <definedName name="BFPA" localSheetId="11">#REF!</definedName>
    <definedName name="BFPA">#REF!</definedName>
    <definedName name="BFPAG" localSheetId="11">#REF!</definedName>
    <definedName name="BFPAG">#REF!</definedName>
    <definedName name="BFPG" localSheetId="11">#REF!</definedName>
    <definedName name="BFPG">#REF!</definedName>
    <definedName name="BFPL" localSheetId="11">#REF!</definedName>
    <definedName name="BFPL">#REF!</definedName>
    <definedName name="BFPLD" localSheetId="11">#REF!</definedName>
    <definedName name="BFPLD">#REF!</definedName>
    <definedName name="BFPLDG" localSheetId="11">#REF!</definedName>
    <definedName name="BFPLDG">#REF!</definedName>
    <definedName name="BFPLE" localSheetId="11">#REF!</definedName>
    <definedName name="BFPLE">#REF!</definedName>
    <definedName name="BFRA">#N/A</definedName>
    <definedName name="BGS" localSheetId="11">#REF!</definedName>
    <definedName name="BGS">#REF!</definedName>
    <definedName name="BI">#N/A</definedName>
    <definedName name="BID" localSheetId="11">#REF!</definedName>
    <definedName name="BID">#REF!</definedName>
    <definedName name="BK">#N/A</definedName>
    <definedName name="BKF">#N/A</definedName>
    <definedName name="BMG">#REF!</definedName>
    <definedName name="BMII">#N/A</definedName>
    <definedName name="BMIIB">#N/A</definedName>
    <definedName name="BMIIG">#N/A</definedName>
    <definedName name="BMS" localSheetId="26">#REF!</definedName>
    <definedName name="BMS" localSheetId="11">#REF!</definedName>
    <definedName name="BMS">#REF!</definedName>
    <definedName name="Bolivia" localSheetId="11">#REF!</definedName>
    <definedName name="Bolivia">#REF!</definedName>
    <definedName name="BOP">#N/A</definedName>
    <definedName name="BOPB" localSheetId="11">#REF!</definedName>
    <definedName name="BOPB">#REF!</definedName>
    <definedName name="BOPMEMOB" localSheetId="11">#REF!</definedName>
    <definedName name="BOPMEMOB">#REF!</definedName>
    <definedName name="bracket_2" localSheetId="11">#REF!</definedName>
    <definedName name="bracket_2">#REF!</definedName>
    <definedName name="BRASS" localSheetId="11">#REF!</definedName>
    <definedName name="BRASS">#REF!</definedName>
    <definedName name="Brazil" localSheetId="11">#REF!</definedName>
    <definedName name="Brazil">#REF!</definedName>
    <definedName name="BTR" localSheetId="11">#REF!</definedName>
    <definedName name="BTR">#REF!</definedName>
    <definedName name="BTRG" localSheetId="11">#REF!</definedName>
    <definedName name="BTRG">#REF!</definedName>
    <definedName name="BUDGET" localSheetId="11">#REF!</definedName>
    <definedName name="BUDGET">#REF!</definedName>
    <definedName name="Budget_expenditure" localSheetId="11">#REF!</definedName>
    <definedName name="Budget_expenditure">#REF!</definedName>
    <definedName name="Budget_revenue" localSheetId="11">#REF!</definedName>
    <definedName name="Budget_revenue">#REF!</definedName>
    <definedName name="BXG">#REF!</definedName>
    <definedName name="BXS" localSheetId="26">#REF!</definedName>
    <definedName name="BXS" localSheetId="11">#REF!</definedName>
    <definedName name="BXS">#REF!</definedName>
    <definedName name="BXTSAq" localSheetId="11">#REF!</definedName>
    <definedName name="BXTSAq">#REF!</definedName>
    <definedName name="CalcMCV_4" localSheetId="11">#REF!</definedName>
    <definedName name="CalcMCV_4">#REF!</definedName>
    <definedName name="calcNGS_NGDP">#N/A</definedName>
    <definedName name="CAPACCB" localSheetId="11">#REF!</definedName>
    <definedName name="CAPACCB">#REF!</definedName>
    <definedName name="cc" localSheetId="2" hidden="1">{"Riqfin97",#N/A,FALSE,"Tran";"Riqfinpro",#N/A,FALSE,"Tran"}</definedName>
    <definedName name="cc" localSheetId="3" hidden="1">{"Riqfin97",#N/A,FALSE,"Tran";"Riqfinpro",#N/A,FALSE,"Tran"}</definedName>
    <definedName name="cc" localSheetId="20" hidden="1">{"Riqfin97",#N/A,FALSE,"Tran";"Riqfinpro",#N/A,FALSE,"Tran"}</definedName>
    <definedName name="cc" localSheetId="26" hidden="1">{"Riqfin97",#N/A,FALSE,"Tran";"Riqfinpro",#N/A,FALSE,"Tran"}</definedName>
    <definedName name="cc" localSheetId="4" hidden="1">{"Riqfin97",#N/A,FALSE,"Tran";"Riqfinpro",#N/A,FALSE,"Tran"}</definedName>
    <definedName name="cc" localSheetId="6" hidden="1">{"Riqfin97",#N/A,FALSE,"Tran";"Riqfinpro",#N/A,FALSE,"Tran"}</definedName>
    <definedName name="cc" localSheetId="11" hidden="1">{"Riqfin97",#N/A,FALSE,"Tran";"Riqfinpro",#N/A,FALSE,"Tran"}</definedName>
    <definedName name="cc" localSheetId="22" hidden="1">{"Riqfin97",#N/A,FALSE,"Tran";"Riqfinpro",#N/A,FALSE,"Tran"}</definedName>
    <definedName name="cc" hidden="1">{"Riqfin97",#N/A,FALSE,"Tran";"Riqfinpro",#N/A,FALSE,"Tran"}</definedName>
    <definedName name="ccc" localSheetId="2" hidden="1">{"Riqfin97",#N/A,FALSE,"Tran";"Riqfinpro",#N/A,FALSE,"Tran"}</definedName>
    <definedName name="ccc" localSheetId="3" hidden="1">{"Riqfin97",#N/A,FALSE,"Tran";"Riqfinpro",#N/A,FALSE,"Tran"}</definedName>
    <definedName name="ccc" localSheetId="20" hidden="1">{"Riqfin97",#N/A,FALSE,"Tran";"Riqfinpro",#N/A,FALSE,"Tran"}</definedName>
    <definedName name="ccc" localSheetId="26" hidden="1">{"Riqfin97",#N/A,FALSE,"Tran";"Riqfinpro",#N/A,FALSE,"Tran"}</definedName>
    <definedName name="ccc" localSheetId="4" hidden="1">{"Riqfin97",#N/A,FALSE,"Tran";"Riqfinpro",#N/A,FALSE,"Tran"}</definedName>
    <definedName name="ccc" localSheetId="6" hidden="1">{"Riqfin97",#N/A,FALSE,"Tran";"Riqfinpro",#N/A,FALSE,"Tran"}</definedName>
    <definedName name="ccc" localSheetId="11" hidden="1">{"Riqfin97",#N/A,FALSE,"Tran";"Riqfinpro",#N/A,FALSE,"Tran"}</definedName>
    <definedName name="ccc" localSheetId="22" hidden="1">{"Riqfin97",#N/A,FALSE,"Tran";"Riqfinpro",#N/A,FALSE,"Tran"}</definedName>
    <definedName name="ccc" hidden="1">{"Riqfin97",#N/A,FALSE,"Tran";"Riqfinpro",#N/A,FALSE,"Tran"}</definedName>
    <definedName name="CCODE" localSheetId="11">#REF!</definedName>
    <definedName name="CCODE">#REF!</definedName>
    <definedName name="cgb" localSheetId="11">#REF!</definedName>
    <definedName name="cgb">#REF!</definedName>
    <definedName name="cge" localSheetId="11">#REF!</definedName>
    <definedName name="cge">#REF!</definedName>
    <definedName name="cgr" localSheetId="11">#REF!</definedName>
    <definedName name="cgr">#REF!</definedName>
    <definedName name="CONCK" localSheetId="11">#REF!</definedName>
    <definedName name="CONCK">#REF!</definedName>
    <definedName name="Cons" localSheetId="11">#REF!</definedName>
    <definedName name="Cons">#REF!</definedName>
    <definedName name="Construct">#REF!</definedName>
    <definedName name="COPROD">#REF!</definedName>
    <definedName name="CORULCSA">#REF!</definedName>
    <definedName name="Country" localSheetId="11">#REF!</definedName>
    <definedName name="Country">#REF!</definedName>
    <definedName name="CountryCode">#REF!</definedName>
    <definedName name="CurrVintage">#REF!</definedName>
    <definedName name="d" localSheetId="3" hidden="1">{"Riqfin97",#N/A,FALSE,"Tran";"Riqfinpro",#N/A,FALSE,"Tran"}</definedName>
    <definedName name="d" localSheetId="20" hidden="1">{"Riqfin97",#N/A,FALSE,"Tran";"Riqfinpro",#N/A,FALSE,"Tran"}</definedName>
    <definedName name="d" localSheetId="26" hidden="1">{"Riqfin97",#N/A,FALSE,"Tran";"Riqfinpro",#N/A,FALSE,"Tran"}</definedName>
    <definedName name="d" localSheetId="4" hidden="1">{"Riqfin97",#N/A,FALSE,"Tran";"Riqfinpro",#N/A,FALSE,"Tran"}</definedName>
    <definedName name="d" localSheetId="6" hidden="1">{"Riqfin97",#N/A,FALSE,"Tran";"Riqfinpro",#N/A,FALSE,"Tran"}</definedName>
    <definedName name="d" localSheetId="11" hidden="1">{"Riqfin97",#N/A,FALSE,"Tran";"Riqfinpro",#N/A,FALSE,"Tran"}</definedName>
    <definedName name="d" localSheetId="22" hidden="1">{"Riqfin97",#N/A,FALSE,"Tran";"Riqfinpro",#N/A,FALSE,"Tran"}</definedName>
    <definedName name="d" hidden="1">{"Riqfin97",#N/A,FALSE,"Tran";"Riqfinpro",#N/A,FALSE,"Tran"}</definedName>
    <definedName name="DABproj">#N/A</definedName>
    <definedName name="DAGproj">#N/A</definedName>
    <definedName name="daily_interest_rates" localSheetId="11">#REF!</definedName>
    <definedName name="daily_interest_rates">#REF!</definedName>
    <definedName name="DAproj">#N/A</definedName>
    <definedName name="das" localSheetId="3" hidden="1">#REF!</definedName>
    <definedName name="das" localSheetId="4" hidden="1">#REF!</definedName>
    <definedName name="das" localSheetId="11" hidden="1">#REF!</definedName>
    <definedName name="das" hidden="1">#REF!</definedName>
    <definedName name="DASD">#N/A</definedName>
    <definedName name="DASDB">#N/A</definedName>
    <definedName name="DASDG">#N/A</definedName>
    <definedName name="data_area" localSheetId="11">#REF!</definedName>
    <definedName name="data_area">#REF!</definedName>
    <definedName name="_xlnm.Database" localSheetId="13">#REF!</definedName>
    <definedName name="_xlnm.Database" localSheetId="14">#REF!</definedName>
    <definedName name="_xlnm.Database" localSheetId="16">#REF!</definedName>
    <definedName name="_xlnm.Database" localSheetId="11">#REF!</definedName>
    <definedName name="_xlnm.Database">#REF!</definedName>
    <definedName name="DATB">#REF!</definedName>
    <definedName name="datcr" localSheetId="26">#REF!</definedName>
    <definedName name="datcr" localSheetId="11">#REF!</definedName>
    <definedName name="datcr">#REF!</definedName>
    <definedName name="date" localSheetId="11">#REF!</definedName>
    <definedName name="date">#REF!</definedName>
    <definedName name="date_EXP">#REF!</definedName>
    <definedName name="date_FISC" localSheetId="11">#REF!</definedName>
    <definedName name="date_FISC">#REF!</definedName>
    <definedName name="dateIntLiq" localSheetId="11">#REF!</definedName>
    <definedName name="dateIntLiq">#REF!</definedName>
    <definedName name="dateMoney" localSheetId="11">#REF!</definedName>
    <definedName name="dateMoney">#REF!</definedName>
    <definedName name="dateprofit">#REF!</definedName>
    <definedName name="dateRates" localSheetId="11">#REF!</definedName>
    <definedName name="dateRates">#REF!</definedName>
    <definedName name="dateRawQ" localSheetId="13">#REF!</definedName>
    <definedName name="dateRawQ" localSheetId="14">#REF!</definedName>
    <definedName name="dateRawQ" localSheetId="16">#REF!</definedName>
    <definedName name="dateRawQ" localSheetId="11">#REF!</definedName>
    <definedName name="dateRawQ">#REF!</definedName>
    <definedName name="dateReal" localSheetId="11">#REF!</definedName>
    <definedName name="dateReal">#REF!</definedName>
    <definedName name="dates" localSheetId="11">#REF!</definedName>
    <definedName name="dates">#REF!</definedName>
    <definedName name="dates_w" localSheetId="11">#REF!</definedName>
    <definedName name="dates_w">#REF!</definedName>
    <definedName name="dates1" localSheetId="11">#REF!</definedName>
    <definedName name="dates1">#REF!</definedName>
    <definedName name="dates2" localSheetId="11">#REF!</definedName>
    <definedName name="dates2">#REF!</definedName>
    <definedName name="datesb">#REF!</definedName>
    <definedName name="datesc" localSheetId="11">#REF!</definedName>
    <definedName name="datesc">#REF!</definedName>
    <definedName name="datesd" localSheetId="11">#REF!</definedName>
    <definedName name="datesd">#REF!</definedName>
    <definedName name="DATESG" localSheetId="11">#REF!</definedName>
    <definedName name="DATESG">#REF!</definedName>
    <definedName name="datesm" localSheetId="11">#REF!</definedName>
    <definedName name="datesm">#REF!</definedName>
    <definedName name="datesq" localSheetId="11">#REF!</definedName>
    <definedName name="datesq">#REF!</definedName>
    <definedName name="datesr" localSheetId="11">#REF!</definedName>
    <definedName name="datesr">#REF!</definedName>
    <definedName name="datestran">#REF!</definedName>
    <definedName name="datgdp" localSheetId="11">#REF!</definedName>
    <definedName name="datgdp">#REF!</definedName>
    <definedName name="datin1">#REF!</definedName>
    <definedName name="datin2">#REF!</definedName>
    <definedName name="datq" localSheetId="11">#REF!</definedName>
    <definedName name="datq">#REF!</definedName>
    <definedName name="datq1" localSheetId="11">#REF!</definedName>
    <definedName name="datq1">#REF!</definedName>
    <definedName name="datq2" localSheetId="11">#REF!</definedName>
    <definedName name="datq2">#REF!</definedName>
    <definedName name="datreer">#REF!</definedName>
    <definedName name="datt" localSheetId="11">#REF!</definedName>
    <definedName name="datt">#REF!</definedName>
    <definedName name="DBproj">#N/A</definedName>
    <definedName name="dd" localSheetId="2" hidden="1">{"Riqfin97",#N/A,FALSE,"Tran";"Riqfinpro",#N/A,FALSE,"Tran"}</definedName>
    <definedName name="dd" localSheetId="3" hidden="1">{"Riqfin97",#N/A,FALSE,"Tran";"Riqfinpro",#N/A,FALSE,"Tran"}</definedName>
    <definedName name="dd" localSheetId="20" hidden="1">{"Riqfin97",#N/A,FALSE,"Tran";"Riqfinpro",#N/A,FALSE,"Tran"}</definedName>
    <definedName name="dd" localSheetId="26" hidden="1">{"Riqfin97",#N/A,FALSE,"Tran";"Riqfinpro",#N/A,FALSE,"Tran"}</definedName>
    <definedName name="dd" localSheetId="4" hidden="1">{"Riqfin97",#N/A,FALSE,"Tran";"Riqfinpro",#N/A,FALSE,"Tran"}</definedName>
    <definedName name="dd" localSheetId="6" hidden="1">{"Riqfin97",#N/A,FALSE,"Tran";"Riqfinpro",#N/A,FALSE,"Tran"}</definedName>
    <definedName name="dd" localSheetId="11" hidden="1">{"Riqfin97",#N/A,FALSE,"Tran";"Riqfinpro",#N/A,FALSE,"Tran"}</definedName>
    <definedName name="dd" localSheetId="22" hidden="1">{"Riqfin97",#N/A,FALSE,"Tran";"Riqfinpro",#N/A,FALSE,"Tran"}</definedName>
    <definedName name="dd" hidden="1">{"Riqfin97",#N/A,FALSE,"Tran";"Riqfinpro",#N/A,FALSE,"Tran"}</definedName>
    <definedName name="dd_balance">#REF!</definedName>
    <definedName name="dd_cyklus">#REF!</definedName>
    <definedName name="dd_oneoff" localSheetId="11">#REF!</definedName>
    <definedName name="dd_oneoff">#REF!</definedName>
    <definedName name="ddd" localSheetId="2" hidden="1">{"Riqfin97",#N/A,FALSE,"Tran";"Riqfinpro",#N/A,FALSE,"Tran"}</definedName>
    <definedName name="ddd" localSheetId="3" hidden="1">{"Riqfin97",#N/A,FALSE,"Tran";"Riqfinpro",#N/A,FALSE,"Tran"}</definedName>
    <definedName name="ddd" localSheetId="20" hidden="1">{"Riqfin97",#N/A,FALSE,"Tran";"Riqfinpro",#N/A,FALSE,"Tran"}</definedName>
    <definedName name="ddd" localSheetId="26" hidden="1">{"Riqfin97",#N/A,FALSE,"Tran";"Riqfinpro",#N/A,FALSE,"Tran"}</definedName>
    <definedName name="ddd" localSheetId="4" hidden="1">{"Riqfin97",#N/A,FALSE,"Tran";"Riqfinpro",#N/A,FALSE,"Tran"}</definedName>
    <definedName name="ddd" localSheetId="6" hidden="1">{"Riqfin97",#N/A,FALSE,"Tran";"Riqfinpro",#N/A,FALSE,"Tran"}</definedName>
    <definedName name="ddd" localSheetId="11" hidden="1">{"Riqfin97",#N/A,FALSE,"Tran";"Riqfinpro",#N/A,FALSE,"Tran"}</definedName>
    <definedName name="ddd" localSheetId="22" hidden="1">{"Riqfin97",#N/A,FALSE,"Tran";"Riqfinpro",#N/A,FALSE,"Tran"}</definedName>
    <definedName name="ddd" hidden="1">{"Riqfin97",#N/A,FALSE,"Tran";"Riqfinpro",#N/A,FALSE,"Tran"}</definedName>
    <definedName name="debt" localSheetId="11">#REF!</definedName>
    <definedName name="debt">#REF!</definedName>
    <definedName name="DEBT1" localSheetId="11">#REF!</definedName>
    <definedName name="DEBT1">#REF!</definedName>
    <definedName name="DEBT10" localSheetId="11">#REF!</definedName>
    <definedName name="DEBT10">#REF!</definedName>
    <definedName name="DEBT11" localSheetId="11">#REF!</definedName>
    <definedName name="DEBT11">#REF!</definedName>
    <definedName name="DEBT12" localSheetId="11">#REF!</definedName>
    <definedName name="DEBT12">#REF!</definedName>
    <definedName name="DEBT13" localSheetId="11">#REF!</definedName>
    <definedName name="DEBT13">#REF!</definedName>
    <definedName name="DEBT14" localSheetId="11">#REF!</definedName>
    <definedName name="DEBT14">#REF!</definedName>
    <definedName name="DEBT15" localSheetId="11">#REF!</definedName>
    <definedName name="DEBT15">#REF!</definedName>
    <definedName name="DEBT16" localSheetId="11">#REF!</definedName>
    <definedName name="DEBT16">#REF!</definedName>
    <definedName name="DEBT1B" localSheetId="11">#REF!</definedName>
    <definedName name="DEBT1B">#REF!</definedName>
    <definedName name="DEBT2" localSheetId="11">#REF!</definedName>
    <definedName name="DEBT2">#REF!</definedName>
    <definedName name="DEBT2B" localSheetId="11">#REF!</definedName>
    <definedName name="DEBT2B">#REF!</definedName>
    <definedName name="DEBT3" localSheetId="11">#REF!</definedName>
    <definedName name="DEBT3">#REF!</definedName>
    <definedName name="DEBT4" localSheetId="11">#REF!</definedName>
    <definedName name="DEBT4">#REF!</definedName>
    <definedName name="DEBT5" localSheetId="11">#REF!</definedName>
    <definedName name="DEBT5">#REF!</definedName>
    <definedName name="DEBT6" localSheetId="11">#REF!</definedName>
    <definedName name="DEBT6">#REF!</definedName>
    <definedName name="DEBT7" localSheetId="11">#REF!</definedName>
    <definedName name="DEBT7">#REF!</definedName>
    <definedName name="DEBT8" localSheetId="11">#REF!</definedName>
    <definedName name="DEBT8">#REF!</definedName>
    <definedName name="DEBT9" localSheetId="11">#REF!</definedName>
    <definedName name="DEBT9">#REF!</definedName>
    <definedName name="debtproj" localSheetId="11">#REF!</definedName>
    <definedName name="debtproj">#REF!</definedName>
    <definedName name="DEFLATORS" localSheetId="11">#REF!</definedName>
    <definedName name="DEFLATORS">#REF!</definedName>
    <definedName name="degresivita" localSheetId="11">#REF!</definedName>
    <definedName name="degresivita">#REF!</definedName>
    <definedName name="degresivita_2" localSheetId="11">#REF!</definedName>
    <definedName name="degresivita_2">#REF!</definedName>
    <definedName name="deleteme1" localSheetId="3" hidden="1">#REF!</definedName>
    <definedName name="deleteme1" localSheetId="4" hidden="1">#REF!</definedName>
    <definedName name="deleteme1" localSheetId="11" hidden="1">#REF!</definedName>
    <definedName name="deleteme1" hidden="1">#REF!</definedName>
    <definedName name="deleteme3" localSheetId="3" hidden="1">#REF!</definedName>
    <definedName name="deleteme3" localSheetId="4" hidden="1">#REF!</definedName>
    <definedName name="deleteme3" localSheetId="11" hidden="1">#REF!</definedName>
    <definedName name="deleteme3" hidden="1">#REF!</definedName>
    <definedName name="Department" localSheetId="11">#REF!</definedName>
    <definedName name="Department">#REF!</definedName>
    <definedName name="DGproj">#N/A</definedName>
    <definedName name="DLX1.USE">#REF!</definedName>
    <definedName name="DOC" localSheetId="11">#REF!</definedName>
    <definedName name="DOC">#REF!</definedName>
    <definedName name="dp">#REF!</definedName>
    <definedName name="dpogjr" localSheetId="3" hidden="1">#REF!</definedName>
    <definedName name="dpogjr" localSheetId="4" hidden="1">#REF!</definedName>
    <definedName name="dpogjr" localSheetId="11" hidden="1">#REF!</definedName>
    <definedName name="dpogjr" hidden="1">#REF!</definedName>
    <definedName name="Dproj">#N/A</definedName>
    <definedName name="dre" localSheetId="3" hidden="1">#REF!</definedName>
    <definedName name="dre" localSheetId="4" hidden="1">#REF!</definedName>
    <definedName name="dre" localSheetId="11" hidden="1">#REF!</definedName>
    <definedName name="dre" hidden="1">#REF!</definedName>
    <definedName name="DSD">#N/A</definedName>
    <definedName name="DSD_S">#N/A</definedName>
    <definedName name="DSDB">#N/A</definedName>
    <definedName name="DSDG">#N/A</definedName>
    <definedName name="dsfdsf" hidden="1">#REF!</definedName>
    <definedName name="dsfsdds" localSheetId="3" hidden="1">{"Riqfin97",#N/A,FALSE,"Tran";"Riqfinpro",#N/A,FALSE,"Tran"}</definedName>
    <definedName name="dsfsdds" localSheetId="20" hidden="1">{"Riqfin97",#N/A,FALSE,"Tran";"Riqfinpro",#N/A,FALSE,"Tran"}</definedName>
    <definedName name="dsfsdds" localSheetId="26" hidden="1">{"Riqfin97",#N/A,FALSE,"Tran";"Riqfinpro",#N/A,FALSE,"Tran"}</definedName>
    <definedName name="dsfsdds" localSheetId="4" hidden="1">{"Riqfin97",#N/A,FALSE,"Tran";"Riqfinpro",#N/A,FALSE,"Tran"}</definedName>
    <definedName name="dsfsdds" localSheetId="6" hidden="1">{"Riqfin97",#N/A,FALSE,"Tran";"Riqfinpro",#N/A,FALSE,"Tran"}</definedName>
    <definedName name="dsfsdds" localSheetId="11" hidden="1">{"Riqfin97",#N/A,FALSE,"Tran";"Riqfinpro",#N/A,FALSE,"Tran"}</definedName>
    <definedName name="dsfsdds" localSheetId="22" hidden="1">{"Riqfin97",#N/A,FALSE,"Tran";"Riqfinpro",#N/A,FALSE,"Tran"}</definedName>
    <definedName name="dsfsdds" hidden="1">{"Riqfin97",#N/A,FALSE,"Tran";"Riqfinpro",#N/A,FALSE,"Tran"}</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e12db" localSheetId="11">#REF!</definedName>
    <definedName name="e12db">#REF!</definedName>
    <definedName name="e9db">#REF!</definedName>
    <definedName name="EB3M15" localSheetId="11">#REF!</definedName>
    <definedName name="EB3M15">#REF!</definedName>
    <definedName name="EB3M16" localSheetId="11">#REF!</definedName>
    <definedName name="EB3M16">#REF!</definedName>
    <definedName name="EB3M17" localSheetId="11">#REF!</definedName>
    <definedName name="EB3M17">#REF!</definedName>
    <definedName name="EB3M18" localSheetId="11">#REF!</definedName>
    <definedName name="EB3M18">#REF!</definedName>
    <definedName name="EB3M19" localSheetId="11">#REF!</definedName>
    <definedName name="EB3M19">#REF!</definedName>
    <definedName name="EB3M20" localSheetId="11">#REF!</definedName>
    <definedName name="EB3M20">#REF!</definedName>
    <definedName name="EB6M15" localSheetId="11">#REF!</definedName>
    <definedName name="EB6M15">#REF!</definedName>
    <definedName name="EB6M16" localSheetId="11">#REF!</definedName>
    <definedName name="EB6M16">#REF!</definedName>
    <definedName name="EB6M17" localSheetId="11">#REF!</definedName>
    <definedName name="EB6M17">#REF!</definedName>
    <definedName name="EB6M18" localSheetId="11">#REF!</definedName>
    <definedName name="EB6M18">#REF!</definedName>
    <definedName name="EB6M19" localSheetId="11">#REF!</definedName>
    <definedName name="EB6M19">#REF!</definedName>
    <definedName name="EB6M20" localSheetId="11">#REF!</definedName>
    <definedName name="EB6M20">#REF!</definedName>
    <definedName name="EDNA">#N/A</definedName>
    <definedName name="EDSSDESCRIPTOR" localSheetId="11">#REF!</definedName>
    <definedName name="EDSSDESCRIPTOR">#REF!</definedName>
    <definedName name="EDSSFILE" localSheetId="11">#REF!</definedName>
    <definedName name="EDSSFILE">#REF!</definedName>
    <definedName name="EDSSNAME" localSheetId="11">#REF!</definedName>
    <definedName name="EDSSNAME">#REF!</definedName>
    <definedName name="EDSSTIME" localSheetId="11">#REF!</definedName>
    <definedName name="EDSSTIME">#REF!</definedName>
    <definedName name="ee" localSheetId="2" hidden="1">{"Tab1",#N/A,FALSE,"P";"Tab2",#N/A,FALSE,"P"}</definedName>
    <definedName name="ee" localSheetId="3" hidden="1">{"Tab1",#N/A,FALSE,"P";"Tab2",#N/A,FALSE,"P"}</definedName>
    <definedName name="ee" localSheetId="20" hidden="1">{"Tab1",#N/A,FALSE,"P";"Tab2",#N/A,FALSE,"P"}</definedName>
    <definedName name="ee" localSheetId="26" hidden="1">{"Tab1",#N/A,FALSE,"P";"Tab2",#N/A,FALSE,"P"}</definedName>
    <definedName name="ee" localSheetId="4" hidden="1">{"Tab1",#N/A,FALSE,"P";"Tab2",#N/A,FALSE,"P"}</definedName>
    <definedName name="ee" localSheetId="6" hidden="1">{"Tab1",#N/A,FALSE,"P";"Tab2",#N/A,FALSE,"P"}</definedName>
    <definedName name="ee" localSheetId="11" hidden="1">{"Tab1",#N/A,FALSE,"P";"Tab2",#N/A,FALSE,"P"}</definedName>
    <definedName name="ee" localSheetId="22" hidden="1">{"Tab1",#N/A,FALSE,"P";"Tab2",#N/A,FALSE,"P"}</definedName>
    <definedName name="ee" hidden="1">{"Tab1",#N/A,FALSE,"P";"Tab2",#N/A,FALSE,"P"}</definedName>
    <definedName name="EECB" localSheetId="11">#REF!</definedName>
    <definedName name="EECB">#REF!</definedName>
    <definedName name="eedx" localSheetId="3" hidden="1">{"Tab1",#N/A,FALSE,"P";"Tab2",#N/A,FALSE,"P"}</definedName>
    <definedName name="eedx" localSheetId="20" hidden="1">{"Tab1",#N/A,FALSE,"P";"Tab2",#N/A,FALSE,"P"}</definedName>
    <definedName name="eedx" localSheetId="26" hidden="1">{"Tab1",#N/A,FALSE,"P";"Tab2",#N/A,FALSE,"P"}</definedName>
    <definedName name="eedx" localSheetId="4" hidden="1">{"Tab1",#N/A,FALSE,"P";"Tab2",#N/A,FALSE,"P"}</definedName>
    <definedName name="eedx" localSheetId="6" hidden="1">{"Tab1",#N/A,FALSE,"P";"Tab2",#N/A,FALSE,"P"}</definedName>
    <definedName name="eedx" localSheetId="11" hidden="1">{"Tab1",#N/A,FALSE,"P";"Tab2",#N/A,FALSE,"P"}</definedName>
    <definedName name="eedx" localSheetId="22" hidden="1">{"Tab1",#N/A,FALSE,"P";"Tab2",#N/A,FALSE,"P"}</definedName>
    <definedName name="eedx" hidden="1">{"Tab1",#N/A,FALSE,"P";"Tab2",#N/A,FALSE,"P"}</definedName>
    <definedName name="eee" localSheetId="2" hidden="1">{"Tab1",#N/A,FALSE,"P";"Tab2",#N/A,FALSE,"P"}</definedName>
    <definedName name="eee" localSheetId="3" hidden="1">{"Tab1",#N/A,FALSE,"P";"Tab2",#N/A,FALSE,"P"}</definedName>
    <definedName name="eee" localSheetId="20" hidden="1">{"Tab1",#N/A,FALSE,"P";"Tab2",#N/A,FALSE,"P"}</definedName>
    <definedName name="eee" localSheetId="26" hidden="1">{"Tab1",#N/A,FALSE,"P";"Tab2",#N/A,FALSE,"P"}</definedName>
    <definedName name="eee" localSheetId="4" hidden="1">{"Tab1",#N/A,FALSE,"P";"Tab2",#N/A,FALSE,"P"}</definedName>
    <definedName name="eee" localSheetId="6" hidden="1">{"Tab1",#N/A,FALSE,"P";"Tab2",#N/A,FALSE,"P"}</definedName>
    <definedName name="eee" localSheetId="11" hidden="1">{"Tab1",#N/A,FALSE,"P";"Tab2",#N/A,FALSE,"P"}</definedName>
    <definedName name="eee" localSheetId="22" hidden="1">{"Tab1",#N/A,FALSE,"P";"Tab2",#N/A,FALSE,"P"}</definedName>
    <definedName name="eee" hidden="1">{"Tab1",#N/A,FALSE,"P";"Tab2",#N/A,FALSE,"P"}</definedName>
    <definedName name="EISCODE" localSheetId="11">#REF!</definedName>
    <definedName name="EISCODE">#REF!</definedName>
    <definedName name="EL6M15" localSheetId="11">#REF!</definedName>
    <definedName name="EL6M15">#REF!</definedName>
    <definedName name="EL6M16" localSheetId="11">#REF!</definedName>
    <definedName name="EL6M16">#REF!</definedName>
    <definedName name="EL6M17" localSheetId="11">#REF!</definedName>
    <definedName name="EL6M17">#REF!</definedName>
    <definedName name="EL6M18" localSheetId="11">#REF!</definedName>
    <definedName name="EL6M18">#REF!</definedName>
    <definedName name="EL6M19" localSheetId="11">#REF!</definedName>
    <definedName name="EL6M19">#REF!</definedName>
    <definedName name="elect" localSheetId="11">#REF!</definedName>
    <definedName name="elect">#REF!</definedName>
    <definedName name="Emerging_HTML_AREA" localSheetId="11">#REF!</definedName>
    <definedName name="Emerging_HTML_AREA">#REF!</definedName>
    <definedName name="EMETEL" localSheetId="11">#REF!</definedName>
    <definedName name="EMETEL">#REF!</definedName>
    <definedName name="end">#REF!</definedName>
    <definedName name="ENDA">#N/A</definedName>
    <definedName name="EONIA15" localSheetId="11">#REF!</definedName>
    <definedName name="EONIA15">#REF!</definedName>
    <definedName name="EONIA16" localSheetId="11">#REF!</definedName>
    <definedName name="EONIA16">#REF!</definedName>
    <definedName name="EONIA17" localSheetId="11">#REF!</definedName>
    <definedName name="EONIA17">#REF!</definedName>
    <definedName name="EONIA18" localSheetId="11">#REF!</definedName>
    <definedName name="EONIA18">#REF!</definedName>
    <definedName name="EONIA19" localSheetId="11">#REF!</definedName>
    <definedName name="EONIA19">#REF!</definedName>
    <definedName name="EONIA20" localSheetId="11">#REF!</definedName>
    <definedName name="EONIA20">#REF!</definedName>
    <definedName name="equal_TLC" localSheetId="11">#REF!</definedName>
    <definedName name="equal_TLC">#REF!</definedName>
    <definedName name="erwr" hidden="1">#REF!</definedName>
    <definedName name="exauto">#REF!</definedName>
    <definedName name="exauto_manufacturing">#REF!</definedName>
    <definedName name="ExitWRS">#REF!</definedName>
    <definedName name="F52ac">#REF!</definedName>
    <definedName name="fdfs" localSheetId="2" hidden="1">{"Riqfin97",#N/A,FALSE,"Tran";"Riqfinpro",#N/A,FALSE,"Tran"}</definedName>
    <definedName name="fdfs" localSheetId="3" hidden="1">{"Riqfin97",#N/A,FALSE,"Tran";"Riqfinpro",#N/A,FALSE,"Tran"}</definedName>
    <definedName name="fdfs" localSheetId="20" hidden="1">{"Riqfin97",#N/A,FALSE,"Tran";"Riqfinpro",#N/A,FALSE,"Tran"}</definedName>
    <definedName name="fdfs" localSheetId="26" hidden="1">{"Riqfin97",#N/A,FALSE,"Tran";"Riqfinpro",#N/A,FALSE,"Tran"}</definedName>
    <definedName name="fdfs" localSheetId="4" hidden="1">{"Riqfin97",#N/A,FALSE,"Tran";"Riqfinpro",#N/A,FALSE,"Tran"}</definedName>
    <definedName name="fdfs" localSheetId="6" hidden="1">{"Riqfin97",#N/A,FALSE,"Tran";"Riqfinpro",#N/A,FALSE,"Tran"}</definedName>
    <definedName name="fdfs" localSheetId="11" hidden="1">{"Riqfin97",#N/A,FALSE,"Tran";"Riqfinpro",#N/A,FALSE,"Tran"}</definedName>
    <definedName name="fdfs" localSheetId="22" hidden="1">{"Riqfin97",#N/A,FALSE,"Tran";"Riqfinpro",#N/A,FALSE,"Tran"}</definedName>
    <definedName name="fdfs" hidden="1">{"Riqfin97",#N/A,FALSE,"Tran";"Riqfinpro",#N/A,FALSE,"Tran"}</definedName>
    <definedName name="ff" localSheetId="2" hidden="1">{"Tab1",#N/A,FALSE,"P";"Tab2",#N/A,FALSE,"P"}</definedName>
    <definedName name="ff" localSheetId="3" hidden="1">{"Tab1",#N/A,FALSE,"P";"Tab2",#N/A,FALSE,"P"}</definedName>
    <definedName name="ff" localSheetId="20" hidden="1">{"Tab1",#N/A,FALSE,"P";"Tab2",#N/A,FALSE,"P"}</definedName>
    <definedName name="ff" localSheetId="26" hidden="1">{"Tab1",#N/A,FALSE,"P";"Tab2",#N/A,FALSE,"P"}</definedName>
    <definedName name="ff" localSheetId="4" hidden="1">{"Tab1",#N/A,FALSE,"P";"Tab2",#N/A,FALSE,"P"}</definedName>
    <definedName name="ff" localSheetId="6" hidden="1">{"Tab1",#N/A,FALSE,"P";"Tab2",#N/A,FALSE,"P"}</definedName>
    <definedName name="ff" localSheetId="11" hidden="1">{"Tab1",#N/A,FALSE,"P";"Tab2",#N/A,FALSE,"P"}</definedName>
    <definedName name="ff" localSheetId="22" hidden="1">{"Tab1",#N/A,FALSE,"P";"Tab2",#N/A,FALSE,"P"}</definedName>
    <definedName name="ff" hidden="1">{"Tab1",#N/A,FALSE,"P";"Tab2",#N/A,FALSE,"P"}</definedName>
    <definedName name="fff" localSheetId="2" hidden="1">{"Tab1",#N/A,FALSE,"P";"Tab2",#N/A,FALSE,"P"}</definedName>
    <definedName name="fff" localSheetId="3" hidden="1">{"Tab1",#N/A,FALSE,"P";"Tab2",#N/A,FALSE,"P"}</definedName>
    <definedName name="fff" localSheetId="20" hidden="1">{"Tab1",#N/A,FALSE,"P";"Tab2",#N/A,FALSE,"P"}</definedName>
    <definedName name="fff" localSheetId="26" hidden="1">{"Tab1",#N/A,FALSE,"P";"Tab2",#N/A,FALSE,"P"}</definedName>
    <definedName name="fff" localSheetId="4" hidden="1">{"Tab1",#N/A,FALSE,"P";"Tab2",#N/A,FALSE,"P"}</definedName>
    <definedName name="fff" localSheetId="6" hidden="1">{"Tab1",#N/A,FALSE,"P";"Tab2",#N/A,FALSE,"P"}</definedName>
    <definedName name="fff" localSheetId="11" hidden="1">{"Tab1",#N/A,FALSE,"P";"Tab2",#N/A,FALSE,"P"}</definedName>
    <definedName name="fff" localSheetId="22" hidden="1">{"Tab1",#N/A,FALSE,"P";"Tab2",#N/A,FALSE,"P"}</definedName>
    <definedName name="fff" hidden="1">{"Tab1",#N/A,FALSE,"P";"Tab2",#N/A,FALSE,"P"}</definedName>
    <definedName name="ffff" localSheetId="3" hidden="1">#REF!</definedName>
    <definedName name="ffff" localSheetId="4" hidden="1">#REF!</definedName>
    <definedName name="ffff" localSheetId="11" hidden="1">#REF!</definedName>
    <definedName name="ffff" hidden="1">#REF!</definedName>
    <definedName name="fgfgfgf" localSheetId="3" hidden="1">#REF!</definedName>
    <definedName name="fgfgfgf" localSheetId="4" hidden="1">#REF!</definedName>
    <definedName name="fgfgfgf" localSheetId="11" hidden="1">#REF!</definedName>
    <definedName name="fgfgfgf" hidden="1">#REF!</definedName>
    <definedName name="Fig8.2a" localSheetId="11">#REF!</definedName>
    <definedName name="Fig8.2a">#REF!</definedName>
    <definedName name="fill" hidden="1">#REF!</definedName>
    <definedName name="finan" localSheetId="11">#REF!</definedName>
    <definedName name="finan">#REF!</definedName>
    <definedName name="finan1" localSheetId="11">#REF!</definedName>
    <definedName name="finan1">#REF!</definedName>
    <definedName name="Financing" localSheetId="2" hidden="1">{"Tab1",#N/A,FALSE,"P";"Tab2",#N/A,FALSE,"P"}</definedName>
    <definedName name="Financing" localSheetId="3" hidden="1">{"Tab1",#N/A,FALSE,"P";"Tab2",#N/A,FALSE,"P"}</definedName>
    <definedName name="Financing" localSheetId="20" hidden="1">{"Tab1",#N/A,FALSE,"P";"Tab2",#N/A,FALSE,"P"}</definedName>
    <definedName name="Financing" localSheetId="26" hidden="1">{"Tab1",#N/A,FALSE,"P";"Tab2",#N/A,FALSE,"P"}</definedName>
    <definedName name="Financing" localSheetId="4" hidden="1">{"Tab1",#N/A,FALSE,"P";"Tab2",#N/A,FALSE,"P"}</definedName>
    <definedName name="Financing" localSheetId="6" hidden="1">{"Tab1",#N/A,FALSE,"P";"Tab2",#N/A,FALSE,"P"}</definedName>
    <definedName name="Financing" localSheetId="11" hidden="1">{"Tab1",#N/A,FALSE,"P";"Tab2",#N/A,FALSE,"P"}</definedName>
    <definedName name="Financing" localSheetId="22" hidden="1">{"Tab1",#N/A,FALSE,"P";"Tab2",#N/A,FALSE,"P"}</definedName>
    <definedName name="Financing" hidden="1">{"Tab1",#N/A,FALSE,"P";"Tab2",#N/A,FALSE,"P"}</definedName>
    <definedName name="FISUM" localSheetId="11">#REF!</definedName>
    <definedName name="FISUM">#REF!</definedName>
    <definedName name="FLOPEC" localSheetId="11">#REF!</definedName>
    <definedName name="FLOPEC">#REF!</definedName>
    <definedName name="FMB" localSheetId="11">#REF!</definedName>
    <definedName name="FMB">#REF!</definedName>
    <definedName name="FODESEC" localSheetId="11">#REF!</definedName>
    <definedName name="FODESEC">#REF!</definedName>
    <definedName name="FOREXPORT">#REF!</definedName>
    <definedName name="fsd" localSheetId="3" hidden="1">#REF!</definedName>
    <definedName name="fsd" localSheetId="4" hidden="1">#REF!</definedName>
    <definedName name="fsd" localSheetId="11" hidden="1">#REF!</definedName>
    <definedName name="fsd" hidden="1">#REF!</definedName>
    <definedName name="fsdfsdfasdfasdfasd" localSheetId="3" hidden="1">#REF!</definedName>
    <definedName name="fsdfsdfasdfasdfasd" localSheetId="4" hidden="1">#REF!</definedName>
    <definedName name="fsdfsdfasdfasdfasd" localSheetId="11" hidden="1">#REF!</definedName>
    <definedName name="fsdfsdfasdfasdfasd" hidden="1">#REF!</definedName>
    <definedName name="FUNDOBL" localSheetId="13">#REF!</definedName>
    <definedName name="FUNDOBL" localSheetId="14">#REF!</definedName>
    <definedName name="FUNDOBL" localSheetId="16">#REF!</definedName>
    <definedName name="FUNDOBL" localSheetId="11">#REF!</definedName>
    <definedName name="FUNDOBL">#REF!</definedName>
    <definedName name="FUNDOBLB" localSheetId="11">#REF!</definedName>
    <definedName name="FUNDOBLB">#REF!</definedName>
    <definedName name="g" localSheetId="11">#REF!</definedName>
    <definedName name="g">#REF!</definedName>
    <definedName name="GCB" localSheetId="11">#REF!</definedName>
    <definedName name="GCB">#REF!</definedName>
    <definedName name="GCB_NGDP">#N/A</definedName>
    <definedName name="GCEI" localSheetId="11">#REF!</definedName>
    <definedName name="GCEI">#REF!</definedName>
    <definedName name="GCENL" localSheetId="11">#REF!</definedName>
    <definedName name="GCENL">#REF!</definedName>
    <definedName name="GCND" localSheetId="11">#REF!</definedName>
    <definedName name="GCND">#REF!</definedName>
    <definedName name="GCND_NGDP" localSheetId="11">#REF!</definedName>
    <definedName name="GCND_NGDP">#REF!</definedName>
    <definedName name="GCRG" localSheetId="11">#REF!</definedName>
    <definedName name="GCRG">#REF!</definedName>
    <definedName name="ggb">#REF!</definedName>
    <definedName name="GGB_NGDP">#N/A</definedName>
    <definedName name="ggbeu" localSheetId="11">#REF!</definedName>
    <definedName name="ggbeu">#REF!</definedName>
    <definedName name="ggblg" localSheetId="11">#REF!</definedName>
    <definedName name="ggblg">#REF!</definedName>
    <definedName name="ggbls" localSheetId="11">#REF!</definedName>
    <definedName name="ggbls">#REF!</definedName>
    <definedName name="ggbss" localSheetId="11">#REF!</definedName>
    <definedName name="ggbss">#REF!</definedName>
    <definedName name="gge">#REF!</definedName>
    <definedName name="GGED" localSheetId="11">#REF!</definedName>
    <definedName name="GGED">#REF!</definedName>
    <definedName name="GGEI" localSheetId="11">#REF!</definedName>
    <definedName name="GGEI">#REF!</definedName>
    <definedName name="GGENL" localSheetId="11">#REF!</definedName>
    <definedName name="GGENL">#REF!</definedName>
    <definedName name="ggg" localSheetId="2" hidden="1">{"Riqfin97",#N/A,FALSE,"Tran";"Riqfinpro",#N/A,FALSE,"Tran"}</definedName>
    <definedName name="ggg" localSheetId="3" hidden="1">{"Riqfin97",#N/A,FALSE,"Tran";"Riqfinpro",#N/A,FALSE,"Tran"}</definedName>
    <definedName name="ggg" localSheetId="20" hidden="1">{"Riqfin97",#N/A,FALSE,"Tran";"Riqfinpro",#N/A,FALSE,"Tran"}</definedName>
    <definedName name="ggg" localSheetId="26" hidden="1">{"Riqfin97",#N/A,FALSE,"Tran";"Riqfinpro",#N/A,FALSE,"Tran"}</definedName>
    <definedName name="ggg" localSheetId="4" hidden="1">{"Riqfin97",#N/A,FALSE,"Tran";"Riqfinpro",#N/A,FALSE,"Tran"}</definedName>
    <definedName name="ggg" localSheetId="6" hidden="1">{"Riqfin97",#N/A,FALSE,"Tran";"Riqfinpro",#N/A,FALSE,"Tran"}</definedName>
    <definedName name="ggg" localSheetId="11" hidden="1">{"Riqfin97",#N/A,FALSE,"Tran";"Riqfinpro",#N/A,FALSE,"Tran"}</definedName>
    <definedName name="ggg" localSheetId="22" hidden="1">{"Riqfin97",#N/A,FALSE,"Tran";"Riqfinpro",#N/A,FALSE,"Tran"}</definedName>
    <definedName name="ggg" hidden="1">{"Riqfin97",#N/A,FALSE,"Tran";"Riqfinpro",#N/A,FALSE,"Tran"}</definedName>
    <definedName name="ggggg" localSheetId="3" hidden="1">#REF!</definedName>
    <definedName name="ggggg" localSheetId="4" hidden="1">#REF!</definedName>
    <definedName name="ggggg" localSheetId="11" hidden="1">#REF!</definedName>
    <definedName name="ggggg" hidden="1">#REF!</definedName>
    <definedName name="ggggggg">#REF!</definedName>
    <definedName name="GGND" localSheetId="11">#REF!</definedName>
    <definedName name="GGND">#REF!</definedName>
    <definedName name="ggr">#REF!</definedName>
    <definedName name="GGRG" localSheetId="11">#REF!</definedName>
    <definedName name="GGRG">#REF!</definedName>
    <definedName name="ghfgf" localSheetId="3" hidden="1">#REF!</definedName>
    <definedName name="ghfgf" localSheetId="4" hidden="1">#REF!</definedName>
    <definedName name="ghfgf" localSheetId="11" hidden="1">#REF!</definedName>
    <definedName name="ghfgf" hidden="1">#REF!</definedName>
    <definedName name="gjgfgk" localSheetId="3" hidden="1">#REF!</definedName>
    <definedName name="gjgfgk" localSheetId="4" hidden="1">#REF!</definedName>
    <definedName name="gjgfgk" localSheetId="11" hidden="1">#REF!</definedName>
    <definedName name="gjgfgk" hidden="1">#REF!</definedName>
    <definedName name="GPee_2" localSheetId="11">#REF!</definedName>
    <definedName name="GPee_2">#REF!</definedName>
    <definedName name="GPer_2" localSheetId="11">#REF!</definedName>
    <definedName name="GPer_2">#REF!</definedName>
    <definedName name="Graf_66" hidden="1">#REF!</definedName>
    <definedName name="Graf_68" hidden="1">#REF!</definedName>
    <definedName name="Graf_78" hidden="1">#REF!</definedName>
    <definedName name="Graf_xx_kvoty" hidden="1">#REF!</definedName>
    <definedName name="Graf7" hidden="1">#REF!</definedName>
    <definedName name="HDP" localSheetId="11">#REF!</definedName>
    <definedName name="HDP">#REF!</definedName>
    <definedName name="HDPn_1n" localSheetId="11">#REF!</definedName>
    <definedName name="HDPn_1n">#REF!</definedName>
    <definedName name="HDPn_2" localSheetId="11">#REF!</definedName>
    <definedName name="HDPn_2">#REF!</definedName>
    <definedName name="HDPn_2n" localSheetId="11">#REF!</definedName>
    <definedName name="HDPn_2n">#REF!</definedName>
    <definedName name="HDPn_3" localSheetId="11">#REF!</definedName>
    <definedName name="HDPn_3">#REF!</definedName>
    <definedName name="HDPn_3n" localSheetId="11">#REF!</definedName>
    <definedName name="HDPn_3n">#REF!</definedName>
    <definedName name="HDPn_4" localSheetId="11">#REF!</definedName>
    <definedName name="HDPn_4">#REF!</definedName>
    <definedName name="HDPn_4n" localSheetId="11">#REF!</definedName>
    <definedName name="HDPn_4n">#REF!</definedName>
    <definedName name="HDPn_5" localSheetId="11">#REF!</definedName>
    <definedName name="HDPn_5">#REF!</definedName>
    <definedName name="HDPn_5n" localSheetId="11">#REF!</definedName>
    <definedName name="HDPn_5n">#REF!</definedName>
    <definedName name="HDPn_6" localSheetId="11">#REF!</definedName>
    <definedName name="HDPn_6">#REF!</definedName>
    <definedName name="HDPn_6n" localSheetId="11">#REF!</definedName>
    <definedName name="HDPn_6n">#REF!</definedName>
    <definedName name="HDPnbk_2" localSheetId="11">#REF!</definedName>
    <definedName name="HDPnbk_2">#REF!</definedName>
    <definedName name="HDPnbk_2n" localSheetId="11">#REF!</definedName>
    <definedName name="HDPnbk_2n">#REF!</definedName>
    <definedName name="HDPnbk_3" localSheetId="11">#REF!</definedName>
    <definedName name="HDPnbk_3">#REF!</definedName>
    <definedName name="HDPnbk_3n" localSheetId="11">#REF!</definedName>
    <definedName name="HDPnbk_3n">#REF!</definedName>
    <definedName name="HDPnbk_4" localSheetId="11">#REF!</definedName>
    <definedName name="HDPnbk_4">#REF!</definedName>
    <definedName name="HDPnbk_4n" localSheetId="11">#REF!</definedName>
    <definedName name="HDPnbk_4n">#REF!</definedName>
    <definedName name="HDPnbk_5" localSheetId="11">#REF!</definedName>
    <definedName name="HDPnbk_5">#REF!</definedName>
    <definedName name="HDPnbk_5n" localSheetId="11">#REF!</definedName>
    <definedName name="HDPnbk_5n">#REF!</definedName>
    <definedName name="HDPnbk_6" localSheetId="11">#REF!</definedName>
    <definedName name="HDPnbk_6">#REF!</definedName>
    <definedName name="HDPnbk_6n" localSheetId="11">#REF!</definedName>
    <definedName name="HDPnbk_6n">#REF!</definedName>
    <definedName name="HDPr_2" localSheetId="11">#REF!</definedName>
    <definedName name="HDPr_2">#REF!</definedName>
    <definedName name="HDPr_2n" localSheetId="11">#REF!</definedName>
    <definedName name="HDPr_2n">#REF!</definedName>
    <definedName name="HDPr_3" localSheetId="11">#REF!</definedName>
    <definedName name="HDPr_3">#REF!</definedName>
    <definedName name="HDPr_3n" localSheetId="11">#REF!</definedName>
    <definedName name="HDPr_3n">#REF!</definedName>
    <definedName name="HDPr_4" localSheetId="11">#REF!</definedName>
    <definedName name="HDPr_4">#REF!</definedName>
    <definedName name="HDPr_4n" localSheetId="11">#REF!</definedName>
    <definedName name="HDPr_4n">#REF!</definedName>
    <definedName name="HDPr_5" localSheetId="11">#REF!</definedName>
    <definedName name="HDPr_5">#REF!</definedName>
    <definedName name="HDPr_5n" localSheetId="11">#REF!</definedName>
    <definedName name="HDPr_5n">#REF!</definedName>
    <definedName name="HDPr_6" localSheetId="11">#REF!</definedName>
    <definedName name="HDPr_6">#REF!</definedName>
    <definedName name="HDPr_6n" localSheetId="11">#REF!</definedName>
    <definedName name="HDPr_6n">#REF!</definedName>
    <definedName name="help" localSheetId="3" hidden="1">#REF!</definedName>
    <definedName name="help" localSheetId="4" hidden="1">#REF!</definedName>
    <definedName name="help" localSheetId="11" hidden="1">#REF!</definedName>
    <definedName name="help" hidden="1">#REF!</definedName>
    <definedName name="hgfd" localSheetId="3" hidden="1">{#N/A,#N/A,FALSE,"I";#N/A,#N/A,FALSE,"J";#N/A,#N/A,FALSE,"K";#N/A,#N/A,FALSE,"L";#N/A,#N/A,FALSE,"M";#N/A,#N/A,FALSE,"N";#N/A,#N/A,FALSE,"O"}</definedName>
    <definedName name="hgfd" localSheetId="20" hidden="1">{#N/A,#N/A,FALSE,"I";#N/A,#N/A,FALSE,"J";#N/A,#N/A,FALSE,"K";#N/A,#N/A,FALSE,"L";#N/A,#N/A,FALSE,"M";#N/A,#N/A,FALSE,"N";#N/A,#N/A,FALSE,"O"}</definedName>
    <definedName name="hgfd" localSheetId="26" hidden="1">{#N/A,#N/A,FALSE,"I";#N/A,#N/A,FALSE,"J";#N/A,#N/A,FALSE,"K";#N/A,#N/A,FALSE,"L";#N/A,#N/A,FALSE,"M";#N/A,#N/A,FALSE,"N";#N/A,#N/A,FALSE,"O"}</definedName>
    <definedName name="hgfd" localSheetId="4" hidden="1">{#N/A,#N/A,FALSE,"I";#N/A,#N/A,FALSE,"J";#N/A,#N/A,FALSE,"K";#N/A,#N/A,FALSE,"L";#N/A,#N/A,FALSE,"M";#N/A,#N/A,FALSE,"N";#N/A,#N/A,FALSE,"O"}</definedName>
    <definedName name="hgfd" localSheetId="6" hidden="1">{#N/A,#N/A,FALSE,"I";#N/A,#N/A,FALSE,"J";#N/A,#N/A,FALSE,"K";#N/A,#N/A,FALSE,"L";#N/A,#N/A,FALSE,"M";#N/A,#N/A,FALSE,"N";#N/A,#N/A,FALSE,"O"}</definedName>
    <definedName name="hgfd" localSheetId="11" hidden="1">{#N/A,#N/A,FALSE,"I";#N/A,#N/A,FALSE,"J";#N/A,#N/A,FALSE,"K";#N/A,#N/A,FALSE,"L";#N/A,#N/A,FALSE,"M";#N/A,#N/A,FALSE,"N";#N/A,#N/A,FALSE,"O"}</definedName>
    <definedName name="hgfd" localSheetId="22" hidden="1">{#N/A,#N/A,FALSE,"I";#N/A,#N/A,FALSE,"J";#N/A,#N/A,FALSE,"K";#N/A,#N/A,FALSE,"L";#N/A,#N/A,FALSE,"M";#N/A,#N/A,FALSE,"N";#N/A,#N/A,FALSE,"O"}</definedName>
    <definedName name="hgfd" hidden="1">{#N/A,#N/A,FALSE,"I";#N/A,#N/A,FALSE,"J";#N/A,#N/A,FALSE,"K";#N/A,#N/A,FALSE,"L";#N/A,#N/A,FALSE,"M";#N/A,#N/A,FALSE,"N";#N/A,#N/A,FALSE,"O"}</definedName>
    <definedName name="hhh" localSheetId="3" hidden="1">#REF!</definedName>
    <definedName name="hhh" localSheetId="4" hidden="1">#REF!</definedName>
    <definedName name="hhh" localSheetId="11" hidden="1">#REF!</definedName>
    <definedName name="hhh" hidden="1">#REF!</definedName>
    <definedName name="hhhhhhh">#REF!</definedName>
    <definedName name="hjjh" localSheetId="3" hidden="1">#REF!</definedName>
    <definedName name="hjjh" localSheetId="4" hidden="1">#REF!</definedName>
    <definedName name="hjjh" localSheetId="11" hidden="1">#REF!</definedName>
    <definedName name="hjjh" hidden="1">#REF!</definedName>
    <definedName name="HTML_CodePage" hidden="1">1252</definedName>
    <definedName name="HTML_Control" localSheetId="3" hidden="1">{"'Resources'!$A$1:$W$34","'Balance Sheet'!$A$1:$W$58","'SFD'!$A$1:$J$52"}</definedName>
    <definedName name="HTML_Control" localSheetId="20" hidden="1">{"'Resources'!$A$1:$W$34","'Balance Sheet'!$A$1:$W$58","'SFD'!$A$1:$J$52"}</definedName>
    <definedName name="HTML_Control" localSheetId="26" hidden="1">{"'Resources'!$A$1:$W$34","'Balance Sheet'!$A$1:$W$58","'SFD'!$A$1:$J$52"}</definedName>
    <definedName name="HTML_Control" localSheetId="4" hidden="1">{"'Resources'!$A$1:$W$34","'Balance Sheet'!$A$1:$W$58","'SFD'!$A$1:$J$52"}</definedName>
    <definedName name="HTML_Control" localSheetId="6" hidden="1">{"'Resources'!$A$1:$W$34","'Balance Sheet'!$A$1:$W$58","'SFD'!$A$1:$J$52"}</definedName>
    <definedName name="HTML_Control" localSheetId="11" hidden="1">{"'Resources'!$A$1:$W$34","'Balance Sheet'!$A$1:$W$58","'SFD'!$A$1:$J$52"}</definedName>
    <definedName name="HTML_Control" localSheetId="22"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CHART" localSheetId="11">#REF!</definedName>
    <definedName name="CHART">#REF!</definedName>
    <definedName name="chart4" localSheetId="3" hidden="1">{#N/A,#N/A,FALSE,"CB";#N/A,#N/A,FALSE,"CMB";#N/A,#N/A,FALSE,"NBFI"}</definedName>
    <definedName name="chart4" localSheetId="20" hidden="1">{#N/A,#N/A,FALSE,"CB";#N/A,#N/A,FALSE,"CMB";#N/A,#N/A,FALSE,"NBFI"}</definedName>
    <definedName name="chart4" localSheetId="26" hidden="1">{#N/A,#N/A,FALSE,"CB";#N/A,#N/A,FALSE,"CMB";#N/A,#N/A,FALSE,"NBFI"}</definedName>
    <definedName name="chart4" localSheetId="4" hidden="1">{#N/A,#N/A,FALSE,"CB";#N/A,#N/A,FALSE,"CMB";#N/A,#N/A,FALSE,"NBFI"}</definedName>
    <definedName name="chart4" localSheetId="6" hidden="1">{#N/A,#N/A,FALSE,"CB";#N/A,#N/A,FALSE,"CMB";#N/A,#N/A,FALSE,"NBFI"}</definedName>
    <definedName name="chart4" localSheetId="11" hidden="1">{#N/A,#N/A,FALSE,"CB";#N/A,#N/A,FALSE,"CMB";#N/A,#N/A,FALSE,"NBFI"}</definedName>
    <definedName name="chart4" localSheetId="22" hidden="1">{#N/A,#N/A,FALSE,"CB";#N/A,#N/A,FALSE,"CMB";#N/A,#N/A,FALSE,"NBFI"}</definedName>
    <definedName name="chart4" hidden="1">{#N/A,#N/A,FALSE,"CB";#N/A,#N/A,FALSE,"CMB";#N/A,#N/A,FALSE,"NBFI"}</definedName>
    <definedName name="CHILE" localSheetId="11">#REF!</definedName>
    <definedName name="CHILE">#REF!</definedName>
    <definedName name="CHK" localSheetId="11">#REF!</definedName>
    <definedName name="CHK">#REF!</definedName>
    <definedName name="i" localSheetId="11">#REF!</definedName>
    <definedName name="i">#REF!</definedName>
    <definedName name="IESS" localSheetId="11">#REF!</definedName>
    <definedName name="IESS">#REF!</definedName>
    <definedName name="ii" localSheetId="2" hidden="1">{"Tab1",#N/A,FALSE,"P";"Tab2",#N/A,FALSE,"P"}</definedName>
    <definedName name="ii" localSheetId="3" hidden="1">{"Tab1",#N/A,FALSE,"P";"Tab2",#N/A,FALSE,"P"}</definedName>
    <definedName name="ii" localSheetId="20" hidden="1">{"Tab1",#N/A,FALSE,"P";"Tab2",#N/A,FALSE,"P"}</definedName>
    <definedName name="ii" localSheetId="26" hidden="1">{"Tab1",#N/A,FALSE,"P";"Tab2",#N/A,FALSE,"P"}</definedName>
    <definedName name="ii" localSheetId="4" hidden="1">{"Tab1",#N/A,FALSE,"P";"Tab2",#N/A,FALSE,"P"}</definedName>
    <definedName name="ii" localSheetId="6" hidden="1">{"Tab1",#N/A,FALSE,"P";"Tab2",#N/A,FALSE,"P"}</definedName>
    <definedName name="ii" localSheetId="11" hidden="1">{"Tab1",#N/A,FALSE,"P";"Tab2",#N/A,FALSE,"P"}</definedName>
    <definedName name="ii" localSheetId="22" hidden="1">{"Tab1",#N/A,FALSE,"P";"Tab2",#N/A,FALSE,"P"}</definedName>
    <definedName name="ii" hidden="1">{"Tab1",#N/A,FALSE,"P";"Tab2",#N/A,FALSE,"P"}</definedName>
    <definedName name="II_pilier_2" localSheetId="11">#REF!</definedName>
    <definedName name="II_pilier_2">#REF!</definedName>
    <definedName name="II_pillar_figure" localSheetId="11">#REF!</definedName>
    <definedName name="II_pillar_figure">#REF!</definedName>
    <definedName name="ima" localSheetId="11">#REF!</definedName>
    <definedName name="ima">#REF!</definedName>
    <definedName name="IMPn_2" localSheetId="11">#REF!</definedName>
    <definedName name="IMPn_2">#REF!</definedName>
    <definedName name="IMPn_2n" localSheetId="11">#REF!</definedName>
    <definedName name="IMPn_2n">#REF!</definedName>
    <definedName name="IMPn_3" localSheetId="11">#REF!</definedName>
    <definedName name="IMPn_3">#REF!</definedName>
    <definedName name="IMPn_3n" localSheetId="11">#REF!</definedName>
    <definedName name="IMPn_3n">#REF!</definedName>
    <definedName name="IMPn_4" localSheetId="11">#REF!</definedName>
    <definedName name="IMPn_4">#REF!</definedName>
    <definedName name="IMPn_4n" localSheetId="11">#REF!</definedName>
    <definedName name="IMPn_4n">#REF!</definedName>
    <definedName name="IMPn_5" localSheetId="11">#REF!</definedName>
    <definedName name="IMPn_5">#REF!</definedName>
    <definedName name="IMPn_5n" localSheetId="11">#REF!</definedName>
    <definedName name="IMPn_5n">#REF!</definedName>
    <definedName name="IMPn_6" localSheetId="11">#REF!</definedName>
    <definedName name="IMPn_6">#REF!</definedName>
    <definedName name="IMPn_6n" localSheetId="11">#REF!</definedName>
    <definedName name="IMPn_6n">#REF!</definedName>
    <definedName name="IN1_" localSheetId="11">#REF!</definedName>
    <definedName name="IN1_">#REF!</definedName>
    <definedName name="IN2_" localSheetId="11">#REF!</definedName>
    <definedName name="IN2_">#REF!</definedName>
    <definedName name="INB">#REF!</definedName>
    <definedName name="INC">#REF!</definedName>
    <definedName name="ind" localSheetId="11">#REF!</definedName>
    <definedName name="ind">#REF!</definedName>
    <definedName name="INDGRAPH">#REF!</definedName>
    <definedName name="INDTABLE">#REF!</definedName>
    <definedName name="INDUSTRY">#REF!</definedName>
    <definedName name="INECEL" localSheetId="11">#REF!</definedName>
    <definedName name="INECEL">#REF!</definedName>
    <definedName name="inflation" localSheetId="3" hidden="1">#REF!</definedName>
    <definedName name="inflation" localSheetId="4" hidden="1">#REF!</definedName>
    <definedName name="inflation" localSheetId="11" hidden="1">#REF!</definedName>
    <definedName name="inflation" hidden="1">#REF!</definedName>
    <definedName name="INPUT_2" localSheetId="13">#REF!</definedName>
    <definedName name="INPUT_2" localSheetId="14">#REF!</definedName>
    <definedName name="INPUT_2" localSheetId="16">#REF!</definedName>
    <definedName name="INPUT_2" localSheetId="11">#REF!</definedName>
    <definedName name="INPUT_2">#REF!</definedName>
    <definedName name="INPUT_4" localSheetId="13">#REF!</definedName>
    <definedName name="INPUT_4" localSheetId="14">#REF!</definedName>
    <definedName name="INPUT_4" localSheetId="16">#REF!</definedName>
    <definedName name="INPUT_4" localSheetId="11">#REF!</definedName>
    <definedName name="INPUT_4">#REF!</definedName>
    <definedName name="IPee_2" localSheetId="13">#REF!</definedName>
    <definedName name="IPee_2" localSheetId="14">#REF!</definedName>
    <definedName name="IPee_2" localSheetId="16">#REF!</definedName>
    <definedName name="IPee_2" localSheetId="11">#REF!</definedName>
    <definedName name="IPee_2">#REF!</definedName>
    <definedName name="IPer_2" localSheetId="11">#REF!</definedName>
    <definedName name="IPer_2">#REF!</definedName>
    <definedName name="IPROD">#REF!</definedName>
    <definedName name="IT" localSheetId="11">#REF!</definedName>
    <definedName name="IT">#REF!</definedName>
    <definedName name="IT_2" localSheetId="11">#REF!</definedName>
    <definedName name="IT_2">#REF!</definedName>
    <definedName name="IT_2_bracket_2" localSheetId="11">#REF!</definedName>
    <definedName name="IT_2_bracket_2">#REF!</definedName>
    <definedName name="jhgf" localSheetId="3" hidden="1">{"MONA",#N/A,FALSE,"S"}</definedName>
    <definedName name="jhgf" localSheetId="20" hidden="1">{"MONA",#N/A,FALSE,"S"}</definedName>
    <definedName name="jhgf" localSheetId="26" hidden="1">{"MONA",#N/A,FALSE,"S"}</definedName>
    <definedName name="jhgf" localSheetId="4" hidden="1">{"MONA",#N/A,FALSE,"S"}</definedName>
    <definedName name="jhgf" localSheetId="6" hidden="1">{"MONA",#N/A,FALSE,"S"}</definedName>
    <definedName name="jhgf" localSheetId="11" hidden="1">{"MONA",#N/A,FALSE,"S"}</definedName>
    <definedName name="jhgf" localSheetId="22" hidden="1">{"MONA",#N/A,FALSE,"S"}</definedName>
    <definedName name="jhgf" hidden="1">{"MONA",#N/A,FALSE,"S"}</definedName>
    <definedName name="jhhhg" localSheetId="3" hidden="1">#REF!</definedName>
    <definedName name="jhhhg" localSheetId="4" hidden="1">#REF!</definedName>
    <definedName name="jhhhg" localSheetId="11" hidden="1">#REF!</definedName>
    <definedName name="jhhhg" hidden="1">#REF!</definedName>
    <definedName name="jj" localSheetId="2" hidden="1">{"Riqfin97",#N/A,FALSE,"Tran";"Riqfinpro",#N/A,FALSE,"Tran"}</definedName>
    <definedName name="jj" localSheetId="3" hidden="1">{"Riqfin97",#N/A,FALSE,"Tran";"Riqfinpro",#N/A,FALSE,"Tran"}</definedName>
    <definedName name="jj" localSheetId="20" hidden="1">{"Riqfin97",#N/A,FALSE,"Tran";"Riqfinpro",#N/A,FALSE,"Tran"}</definedName>
    <definedName name="jj" localSheetId="26" hidden="1">{"Riqfin97",#N/A,FALSE,"Tran";"Riqfinpro",#N/A,FALSE,"Tran"}</definedName>
    <definedName name="jj" localSheetId="4" hidden="1">{"Riqfin97",#N/A,FALSE,"Tran";"Riqfinpro",#N/A,FALSE,"Tran"}</definedName>
    <definedName name="jj" localSheetId="6" hidden="1">{"Riqfin97",#N/A,FALSE,"Tran";"Riqfinpro",#N/A,FALSE,"Tran"}</definedName>
    <definedName name="jj" localSheetId="11" hidden="1">{"Riqfin97",#N/A,FALSE,"Tran";"Riqfinpro",#N/A,FALSE,"Tran"}</definedName>
    <definedName name="jj" localSheetId="22" hidden="1">{"Riqfin97",#N/A,FALSE,"Tran";"Riqfinpro",#N/A,FALSE,"Tran"}</definedName>
    <definedName name="jj" hidden="1">{"Riqfin97",#N/A,FALSE,"Tran";"Riqfinpro",#N/A,FALSE,"Tran"}</definedName>
    <definedName name="jjj" localSheetId="3" hidden="1">#REF!</definedName>
    <definedName name="jjj" localSheetId="4" hidden="1">#REF!</definedName>
    <definedName name="jjj" localSheetId="11" hidden="1">#REF!</definedName>
    <definedName name="jjj" hidden="1">#REF!</definedName>
    <definedName name="jjjjjj" localSheetId="3" hidden="1">#REF!</definedName>
    <definedName name="jjjjjj" localSheetId="4" hidden="1">#REF!</definedName>
    <definedName name="jjjjjj" localSheetId="11" hidden="1">#REF!</definedName>
    <definedName name="jjjjjj" hidden="1">#REF!</definedName>
    <definedName name="kapr16" localSheetId="11">#REF!</definedName>
    <definedName name="kapr16">#REF!</definedName>
    <definedName name="kapr17" localSheetId="11">#REF!</definedName>
    <definedName name="kapr17">#REF!</definedName>
    <definedName name="kapr18" localSheetId="11">#REF!</definedName>
    <definedName name="kapr18">#REF!</definedName>
    <definedName name="kapr19" localSheetId="11">#REF!</definedName>
    <definedName name="kapr19">#REF!</definedName>
    <definedName name="kapr20" localSheetId="11">#REF!</definedName>
    <definedName name="kapr20">#REF!</definedName>
    <definedName name="kapr21" localSheetId="11">#REF!</definedName>
    <definedName name="kapr21">#REF!</definedName>
    <definedName name="kaug16" localSheetId="11">#REF!</definedName>
    <definedName name="kaug16">#REF!</definedName>
    <definedName name="kaug17" localSheetId="11">#REF!</definedName>
    <definedName name="kaug17">#REF!</definedName>
    <definedName name="kaug18" localSheetId="11">#REF!</definedName>
    <definedName name="kaug18">#REF!</definedName>
    <definedName name="kaug19" localSheetId="11">#REF!</definedName>
    <definedName name="kaug19">#REF!</definedName>
    <definedName name="kaug20" localSheetId="11">#REF!</definedName>
    <definedName name="kaug20">#REF!</definedName>
    <definedName name="kaug21" localSheetId="11">#REF!</definedName>
    <definedName name="kaug21">#REF!</definedName>
    <definedName name="kdec16" localSheetId="11">#REF!</definedName>
    <definedName name="kdec16">#REF!</definedName>
    <definedName name="kdec17" localSheetId="11">#REF!</definedName>
    <definedName name="kdec17">#REF!</definedName>
    <definedName name="kdec18" localSheetId="11">#REF!</definedName>
    <definedName name="kdec18">#REF!</definedName>
    <definedName name="kdec19" localSheetId="11">#REF!</definedName>
    <definedName name="kdec19">#REF!</definedName>
    <definedName name="kdec20" localSheetId="11">#REF!</definedName>
    <definedName name="kdec20">#REF!</definedName>
    <definedName name="kdec21" localSheetId="11">#REF!</definedName>
    <definedName name="kdec21">#REF!</definedName>
    <definedName name="kfeb16" localSheetId="11">#REF!</definedName>
    <definedName name="kfeb16">#REF!</definedName>
    <definedName name="kfeb17" localSheetId="11">#REF!</definedName>
    <definedName name="kfeb17">#REF!</definedName>
    <definedName name="kfeb18" localSheetId="11">#REF!</definedName>
    <definedName name="kfeb18">#REF!</definedName>
    <definedName name="kfeb19" localSheetId="11">#REF!</definedName>
    <definedName name="kfeb19">#REF!</definedName>
    <definedName name="kfeb20" localSheetId="11">#REF!</definedName>
    <definedName name="kfeb20">#REF!</definedName>
    <definedName name="kfeb21" localSheetId="11">#REF!</definedName>
    <definedName name="kfeb21">#REF!</definedName>
    <definedName name="kjan19" localSheetId="11">#REF!</definedName>
    <definedName name="kjan19">#REF!</definedName>
    <definedName name="kjan20" localSheetId="11">#REF!</definedName>
    <definedName name="kjan20">#REF!</definedName>
    <definedName name="kjan21" localSheetId="11">#REF!</definedName>
    <definedName name="kjan21">#REF!</definedName>
    <definedName name="kjg" localSheetId="3" hidden="1">{#N/A,#N/A,FALSE,"SimInp1";#N/A,#N/A,FALSE,"SimInp2";#N/A,#N/A,FALSE,"SimOut1";#N/A,#N/A,FALSE,"SimOut2";#N/A,#N/A,FALSE,"SimOut3";#N/A,#N/A,FALSE,"SimOut4";#N/A,#N/A,FALSE,"SimOut5"}</definedName>
    <definedName name="kjg" localSheetId="20" hidden="1">{#N/A,#N/A,FALSE,"SimInp1";#N/A,#N/A,FALSE,"SimInp2";#N/A,#N/A,FALSE,"SimOut1";#N/A,#N/A,FALSE,"SimOut2";#N/A,#N/A,FALSE,"SimOut3";#N/A,#N/A,FALSE,"SimOut4";#N/A,#N/A,FALSE,"SimOut5"}</definedName>
    <definedName name="kjg" localSheetId="26" hidden="1">{#N/A,#N/A,FALSE,"SimInp1";#N/A,#N/A,FALSE,"SimInp2";#N/A,#N/A,FALSE,"SimOut1";#N/A,#N/A,FALSE,"SimOut2";#N/A,#N/A,FALSE,"SimOut3";#N/A,#N/A,FALSE,"SimOut4";#N/A,#N/A,FALSE,"SimOut5"}</definedName>
    <definedName name="kjg" localSheetId="4" hidden="1">{#N/A,#N/A,FALSE,"SimInp1";#N/A,#N/A,FALSE,"SimInp2";#N/A,#N/A,FALSE,"SimOut1";#N/A,#N/A,FALSE,"SimOut2";#N/A,#N/A,FALSE,"SimOut3";#N/A,#N/A,FALSE,"SimOut4";#N/A,#N/A,FALSE,"SimOut5"}</definedName>
    <definedName name="kjg" localSheetId="6" hidden="1">{#N/A,#N/A,FALSE,"SimInp1";#N/A,#N/A,FALSE,"SimInp2";#N/A,#N/A,FALSE,"SimOut1";#N/A,#N/A,FALSE,"SimOut2";#N/A,#N/A,FALSE,"SimOut3";#N/A,#N/A,FALSE,"SimOut4";#N/A,#N/A,FALSE,"SimOut5"}</definedName>
    <definedName name="kjg" localSheetId="11" hidden="1">{#N/A,#N/A,FALSE,"SimInp1";#N/A,#N/A,FALSE,"SimInp2";#N/A,#N/A,FALSE,"SimOut1";#N/A,#N/A,FALSE,"SimOut2";#N/A,#N/A,FALSE,"SimOut3";#N/A,#N/A,FALSE,"SimOut4";#N/A,#N/A,FALSE,"SimOut5"}</definedName>
    <definedName name="kjg" localSheetId="22" hidden="1">{#N/A,#N/A,FALSE,"SimInp1";#N/A,#N/A,FALSE,"SimInp2";#N/A,#N/A,FALSE,"SimOut1";#N/A,#N/A,FALSE,"SimOut2";#N/A,#N/A,FALSE,"SimOut3";#N/A,#N/A,FALSE,"SimOut4";#N/A,#N/A,FALSE,"SimOut5"}</definedName>
    <definedName name="kjg" hidden="1">{#N/A,#N/A,FALSE,"SimInp1";#N/A,#N/A,FALSE,"SimInp2";#N/A,#N/A,FALSE,"SimOut1";#N/A,#N/A,FALSE,"SimOut2";#N/A,#N/A,FALSE,"SimOut3";#N/A,#N/A,FALSE,"SimOut4";#N/A,#N/A,FALSE,"SimOut5"}</definedName>
    <definedName name="kjhg" localSheetId="3" hidden="1">{"BOP_TAB",#N/A,FALSE,"N";"MIDTERM_TAB",#N/A,FALSE,"O";"FUND_CRED",#N/A,FALSE,"P";"DEBT_TAB1",#N/A,FALSE,"Q";"DEBT_TAB2",#N/A,FALSE,"Q";"FORFIN_TAB1",#N/A,FALSE,"R";"FORFIN_TAB2",#N/A,FALSE,"R";"BOP_ANALY",#N/A,FALSE,"U"}</definedName>
    <definedName name="kjhg" localSheetId="20" hidden="1">{"BOP_TAB",#N/A,FALSE,"N";"MIDTERM_TAB",#N/A,FALSE,"O";"FUND_CRED",#N/A,FALSE,"P";"DEBT_TAB1",#N/A,FALSE,"Q";"DEBT_TAB2",#N/A,FALSE,"Q";"FORFIN_TAB1",#N/A,FALSE,"R";"FORFIN_TAB2",#N/A,FALSE,"R";"BOP_ANALY",#N/A,FALSE,"U"}</definedName>
    <definedName name="kjhg" localSheetId="26" hidden="1">{"BOP_TAB",#N/A,FALSE,"N";"MIDTERM_TAB",#N/A,FALSE,"O";"FUND_CRED",#N/A,FALSE,"P";"DEBT_TAB1",#N/A,FALSE,"Q";"DEBT_TAB2",#N/A,FALSE,"Q";"FORFIN_TAB1",#N/A,FALSE,"R";"FORFIN_TAB2",#N/A,FALSE,"R";"BOP_ANALY",#N/A,FALSE,"U"}</definedName>
    <definedName name="kjhg" localSheetId="4" hidden="1">{"BOP_TAB",#N/A,FALSE,"N";"MIDTERM_TAB",#N/A,FALSE,"O";"FUND_CRED",#N/A,FALSE,"P";"DEBT_TAB1",#N/A,FALSE,"Q";"DEBT_TAB2",#N/A,FALSE,"Q";"FORFIN_TAB1",#N/A,FALSE,"R";"FORFIN_TAB2",#N/A,FALSE,"R";"BOP_ANALY",#N/A,FALSE,"U"}</definedName>
    <definedName name="kjhg" localSheetId="6" hidden="1">{"BOP_TAB",#N/A,FALSE,"N";"MIDTERM_TAB",#N/A,FALSE,"O";"FUND_CRED",#N/A,FALSE,"P";"DEBT_TAB1",#N/A,FALSE,"Q";"DEBT_TAB2",#N/A,FALSE,"Q";"FORFIN_TAB1",#N/A,FALSE,"R";"FORFIN_TAB2",#N/A,FALSE,"R";"BOP_ANALY",#N/A,FALSE,"U"}</definedName>
    <definedName name="kjhg" localSheetId="11" hidden="1">{"BOP_TAB",#N/A,FALSE,"N";"MIDTERM_TAB",#N/A,FALSE,"O";"FUND_CRED",#N/A,FALSE,"P";"DEBT_TAB1",#N/A,FALSE,"Q";"DEBT_TAB2",#N/A,FALSE,"Q";"FORFIN_TAB1",#N/A,FALSE,"R";"FORFIN_TAB2",#N/A,FALSE,"R";"BOP_ANALY",#N/A,FALSE,"U"}</definedName>
    <definedName name="kjhg" localSheetId="22" hidden="1">{"BOP_TAB",#N/A,FALSE,"N";"MIDTERM_TAB",#N/A,FALSE,"O";"FUND_CRED",#N/A,FALSE,"P";"DEBT_TAB1",#N/A,FALSE,"Q";"DEBT_TAB2",#N/A,FALSE,"Q";"FORFIN_TAB1",#N/A,FALSE,"R";"FORFIN_TAB2",#N/A,FALSE,"R";"BOP_ANALY",#N/A,FALSE,"U"}</definedName>
    <definedName name="kjhg" hidden="1">{"BOP_TAB",#N/A,FALSE,"N";"MIDTERM_TAB",#N/A,FALSE,"O";"FUND_CRED",#N/A,FALSE,"P";"DEBT_TAB1",#N/A,FALSE,"Q";"DEBT_TAB2",#N/A,FALSE,"Q";"FORFIN_TAB1",#N/A,FALSE,"R";"FORFIN_TAB2",#N/A,FALSE,"R";"BOP_ANALY",#N/A,FALSE,"U"}</definedName>
    <definedName name="kjul16" localSheetId="11">#REF!</definedName>
    <definedName name="kjul16">#REF!</definedName>
    <definedName name="kjul17" localSheetId="11">#REF!</definedName>
    <definedName name="kjul17">#REF!</definedName>
    <definedName name="kjul18" localSheetId="11">#REF!</definedName>
    <definedName name="kjul18">#REF!</definedName>
    <definedName name="kjul19" localSheetId="11">#REF!</definedName>
    <definedName name="kjul19">#REF!</definedName>
    <definedName name="kjul20" localSheetId="11">#REF!</definedName>
    <definedName name="kjul20">#REF!</definedName>
    <definedName name="kjul21" localSheetId="11">#REF!</definedName>
    <definedName name="kjul21">#REF!</definedName>
    <definedName name="kjun16" localSheetId="11">#REF!</definedName>
    <definedName name="kjun16">#REF!</definedName>
    <definedName name="kjun17" localSheetId="11">#REF!</definedName>
    <definedName name="kjun17">#REF!</definedName>
    <definedName name="kjun18" localSheetId="11">#REF!</definedName>
    <definedName name="kjun18">#REF!</definedName>
    <definedName name="kjun19" localSheetId="11">#REF!</definedName>
    <definedName name="kjun19">#REF!</definedName>
    <definedName name="kjun20" localSheetId="11">#REF!</definedName>
    <definedName name="kjun20">#REF!</definedName>
    <definedName name="kjun21" localSheetId="11">#REF!</definedName>
    <definedName name="kjun21">#REF!</definedName>
    <definedName name="kk" localSheetId="2" hidden="1">{"Tab1",#N/A,FALSE,"P";"Tab2",#N/A,FALSE,"P"}</definedName>
    <definedName name="kk" localSheetId="3" hidden="1">{"Tab1",#N/A,FALSE,"P";"Tab2",#N/A,FALSE,"P"}</definedName>
    <definedName name="kk" localSheetId="20" hidden="1">{"Tab1",#N/A,FALSE,"P";"Tab2",#N/A,FALSE,"P"}</definedName>
    <definedName name="kk" localSheetId="26" hidden="1">{"Tab1",#N/A,FALSE,"P";"Tab2",#N/A,FALSE,"P"}</definedName>
    <definedName name="kk" localSheetId="4" hidden="1">{"Tab1",#N/A,FALSE,"P";"Tab2",#N/A,FALSE,"P"}</definedName>
    <definedName name="kk" localSheetId="6" hidden="1">{"Tab1",#N/A,FALSE,"P";"Tab2",#N/A,FALSE,"P"}</definedName>
    <definedName name="kk" localSheetId="11" hidden="1">{"Tab1",#N/A,FALSE,"P";"Tab2",#N/A,FALSE,"P"}</definedName>
    <definedName name="kk" localSheetId="22" hidden="1">{"Tab1",#N/A,FALSE,"P";"Tab2",#N/A,FALSE,"P"}</definedName>
    <definedName name="kk" hidden="1">{"Tab1",#N/A,FALSE,"P";"Tab2",#N/A,FALSE,"P"}</definedName>
    <definedName name="kkk" localSheetId="2" hidden="1">{"Tab1",#N/A,FALSE,"P";"Tab2",#N/A,FALSE,"P"}</definedName>
    <definedName name="kkk" localSheetId="3" hidden="1">{"Tab1",#N/A,FALSE,"P";"Tab2",#N/A,FALSE,"P"}</definedName>
    <definedName name="kkk" localSheetId="20" hidden="1">{"Tab1",#N/A,FALSE,"P";"Tab2",#N/A,FALSE,"P"}</definedName>
    <definedName name="kkk" localSheetId="26" hidden="1">{"Tab1",#N/A,FALSE,"P";"Tab2",#N/A,FALSE,"P"}</definedName>
    <definedName name="kkk" localSheetId="4" hidden="1">{"Tab1",#N/A,FALSE,"P";"Tab2",#N/A,FALSE,"P"}</definedName>
    <definedName name="kkk" localSheetId="6" hidden="1">{"Tab1",#N/A,FALSE,"P";"Tab2",#N/A,FALSE,"P"}</definedName>
    <definedName name="kkk" localSheetId="11" hidden="1">{"Tab1",#N/A,FALSE,"P";"Tab2",#N/A,FALSE,"P"}</definedName>
    <definedName name="kkk" localSheetId="22" hidden="1">{"Tab1",#N/A,FALSE,"P";"Tab2",#N/A,FALSE,"P"}</definedName>
    <definedName name="kkk" hidden="1">{"Tab1",#N/A,FALSE,"P";"Tab2",#N/A,FALSE,"P"}</definedName>
    <definedName name="kkkk" localSheetId="3" hidden="1">#REF!</definedName>
    <definedName name="kkkk" localSheetId="4" hidden="1">#REF!</definedName>
    <definedName name="kkkk" localSheetId="11" hidden="1">#REF!</definedName>
    <definedName name="kkkk" hidden="1">#REF!</definedName>
    <definedName name="kmaj16" localSheetId="11">#REF!</definedName>
    <definedName name="kmaj16">#REF!</definedName>
    <definedName name="kmaj17" localSheetId="11">#REF!</definedName>
    <definedName name="kmaj17">#REF!</definedName>
    <definedName name="kmaj18" localSheetId="11">#REF!</definedName>
    <definedName name="kmaj18">#REF!</definedName>
    <definedName name="kmaj19" localSheetId="11">#REF!</definedName>
    <definedName name="kmaj19">#REF!</definedName>
    <definedName name="kmaj20" localSheetId="11">#REF!</definedName>
    <definedName name="kmaj20">#REF!</definedName>
    <definedName name="kmaj21" localSheetId="11">#REF!</definedName>
    <definedName name="kmaj21">#REF!</definedName>
    <definedName name="kmar16" localSheetId="11">#REF!</definedName>
    <definedName name="kmar16">#REF!</definedName>
    <definedName name="kmar17" localSheetId="11">#REF!</definedName>
    <definedName name="kmar17">#REF!</definedName>
    <definedName name="kmar18" localSheetId="11">#REF!</definedName>
    <definedName name="kmar18">#REF!</definedName>
    <definedName name="kmar19" localSheetId="11">#REF!</definedName>
    <definedName name="kmar19">#REF!</definedName>
    <definedName name="kmar20" localSheetId="11">#REF!</definedName>
    <definedName name="kmar20">#REF!</definedName>
    <definedName name="kmar21" localSheetId="11">#REF!</definedName>
    <definedName name="kmar21">#REF!</definedName>
    <definedName name="knov16" localSheetId="11">#REF!</definedName>
    <definedName name="knov16">#REF!</definedName>
    <definedName name="knov17" localSheetId="11">#REF!</definedName>
    <definedName name="knov17">#REF!</definedName>
    <definedName name="knov18" localSheetId="11">#REF!</definedName>
    <definedName name="knov18">#REF!</definedName>
    <definedName name="knov19" localSheetId="11">#REF!</definedName>
    <definedName name="knov19">#REF!</definedName>
    <definedName name="knov20" localSheetId="11">#REF!</definedName>
    <definedName name="knov20">#REF!</definedName>
    <definedName name="knov21" localSheetId="11">#REF!</definedName>
    <definedName name="knov21">#REF!</definedName>
    <definedName name="kokt16" localSheetId="11">#REF!</definedName>
    <definedName name="kokt16">#REF!</definedName>
    <definedName name="kokt17" localSheetId="11">#REF!</definedName>
    <definedName name="kokt17">#REF!</definedName>
    <definedName name="kokt18" localSheetId="11">#REF!</definedName>
    <definedName name="kokt18">#REF!</definedName>
    <definedName name="kokt19" localSheetId="11">#REF!</definedName>
    <definedName name="kokt19">#REF!</definedName>
    <definedName name="kokt20" localSheetId="11">#REF!</definedName>
    <definedName name="kokt20">#REF!</definedName>
    <definedName name="kokt21" localSheetId="11">#REF!</definedName>
    <definedName name="kokt21">#REF!</definedName>
    <definedName name="Konto" localSheetId="11">#REF!</definedName>
    <definedName name="Konto">#REF!</definedName>
    <definedName name="KSDn_2" localSheetId="11">#REF!</definedName>
    <definedName name="KSDn_2">#REF!</definedName>
    <definedName name="KSDn_2_up" localSheetId="11">#REF!</definedName>
    <definedName name="KSDn_2_up">#REF!</definedName>
    <definedName name="KSDn_2n" localSheetId="11">#REF!</definedName>
    <definedName name="KSDn_2n">#REF!</definedName>
    <definedName name="KSDn_2n_up" localSheetId="11">#REF!</definedName>
    <definedName name="KSDn_2n_up">#REF!</definedName>
    <definedName name="KSDn_3" localSheetId="11">#REF!</definedName>
    <definedName name="KSDn_3">#REF!</definedName>
    <definedName name="KSDn_3_up" localSheetId="11">#REF!</definedName>
    <definedName name="KSDn_3_up">#REF!</definedName>
    <definedName name="KSDn_3n" localSheetId="11">#REF!</definedName>
    <definedName name="KSDn_3n">#REF!</definedName>
    <definedName name="KSDn_3n_up" localSheetId="11">#REF!</definedName>
    <definedName name="KSDn_3n_up">#REF!</definedName>
    <definedName name="KSDn_4" localSheetId="11">#REF!</definedName>
    <definedName name="KSDn_4">#REF!</definedName>
    <definedName name="KSDn_4_up" localSheetId="11">#REF!</definedName>
    <definedName name="KSDn_4_up">#REF!</definedName>
    <definedName name="KSDn_4n" localSheetId="11">#REF!</definedName>
    <definedName name="KSDn_4n">#REF!</definedName>
    <definedName name="KSDn_4n_up" localSheetId="11">#REF!</definedName>
    <definedName name="KSDn_4n_up">#REF!</definedName>
    <definedName name="KSDn_5" localSheetId="11">#REF!</definedName>
    <definedName name="KSDn_5">#REF!</definedName>
    <definedName name="KSDn_5_up" localSheetId="11">#REF!</definedName>
    <definedName name="KSDn_5_up">#REF!</definedName>
    <definedName name="KSDn_5n" localSheetId="11">#REF!</definedName>
    <definedName name="KSDn_5n">#REF!</definedName>
    <definedName name="KSDn_5n_up" localSheetId="11">#REF!</definedName>
    <definedName name="KSDn_5n_up">#REF!</definedName>
    <definedName name="KSDn_6" localSheetId="11">#REF!</definedName>
    <definedName name="KSDn_6">#REF!</definedName>
    <definedName name="KSDn_6_up" localSheetId="11">#REF!</definedName>
    <definedName name="KSDn_6_up">#REF!</definedName>
    <definedName name="KSDn_6n" localSheetId="11">#REF!</definedName>
    <definedName name="KSDn_6n">#REF!</definedName>
    <definedName name="KSDn_6n_up" localSheetId="11">#REF!</definedName>
    <definedName name="KSDn_6n_up">#REF!</definedName>
    <definedName name="KSDr_2" localSheetId="11">#REF!</definedName>
    <definedName name="KSDr_2">#REF!</definedName>
    <definedName name="KSDr_2n" localSheetId="11">#REF!</definedName>
    <definedName name="KSDr_2n">#REF!</definedName>
    <definedName name="KSDr_3" localSheetId="11">#REF!</definedName>
    <definedName name="KSDr_3">#REF!</definedName>
    <definedName name="KSDr_3n" localSheetId="11">#REF!</definedName>
    <definedName name="KSDr_3n">#REF!</definedName>
    <definedName name="KSDr_4" localSheetId="11">#REF!</definedName>
    <definedName name="KSDr_4">#REF!</definedName>
    <definedName name="KSDr_4n" localSheetId="11">#REF!</definedName>
    <definedName name="KSDr_4n">#REF!</definedName>
    <definedName name="KSDr_5" localSheetId="11">#REF!</definedName>
    <definedName name="KSDr_5">#REF!</definedName>
    <definedName name="KSDr_5n" localSheetId="11">#REF!</definedName>
    <definedName name="KSDr_5n">#REF!</definedName>
    <definedName name="KSDr_6" localSheetId="11">#REF!</definedName>
    <definedName name="KSDr_6">#REF!</definedName>
    <definedName name="KSDr_6n" localSheetId="11">#REF!</definedName>
    <definedName name="KSDr_6n">#REF!</definedName>
    <definedName name="ksep16" localSheetId="11">#REF!</definedName>
    <definedName name="ksep16">#REF!</definedName>
    <definedName name="ksep17" localSheetId="11">#REF!</definedName>
    <definedName name="ksep17">#REF!</definedName>
    <definedName name="ksep18" localSheetId="11">#REF!</definedName>
    <definedName name="ksep18">#REF!</definedName>
    <definedName name="ksep19" localSheetId="11">#REF!</definedName>
    <definedName name="ksep19">#REF!</definedName>
    <definedName name="ksep20" localSheetId="11">#REF!</definedName>
    <definedName name="ksep20">#REF!</definedName>
    <definedName name="ksep21" localSheetId="11">#REF!</definedName>
    <definedName name="ksep21">#REF!</definedName>
    <definedName name="kumul1" localSheetId="11">#REF!</definedName>
    <definedName name="kumul1">#REF!</definedName>
    <definedName name="kumul2" localSheetId="11">#REF!</definedName>
    <definedName name="kumul2">#REF!</definedName>
    <definedName name="kvart1" localSheetId="13">#REF!</definedName>
    <definedName name="kvart1" localSheetId="14">#REF!</definedName>
    <definedName name="kvart1" localSheetId="16">#REF!</definedName>
    <definedName name="kvart1" localSheetId="11">#REF!</definedName>
    <definedName name="kvart1">#REF!</definedName>
    <definedName name="kvart2" localSheetId="11">#REF!</definedName>
    <definedName name="kvart2">#REF!</definedName>
    <definedName name="kvart3" localSheetId="11">#REF!</definedName>
    <definedName name="kvart3">#REF!</definedName>
    <definedName name="kvart4" localSheetId="11">#REF!</definedName>
    <definedName name="kvart4">#REF!</definedName>
    <definedName name="ll" localSheetId="2" hidden="1">{"Tab1",#N/A,FALSE,"P";"Tab2",#N/A,FALSE,"P"}</definedName>
    <definedName name="ll" localSheetId="3" hidden="1">{"Tab1",#N/A,FALSE,"P";"Tab2",#N/A,FALSE,"P"}</definedName>
    <definedName name="ll" localSheetId="20" hidden="1">{"Tab1",#N/A,FALSE,"P";"Tab2",#N/A,FALSE,"P"}</definedName>
    <definedName name="ll" localSheetId="26" hidden="1">{"Tab1",#N/A,FALSE,"P";"Tab2",#N/A,FALSE,"P"}</definedName>
    <definedName name="ll" localSheetId="4" hidden="1">{"Tab1",#N/A,FALSE,"P";"Tab2",#N/A,FALSE,"P"}</definedName>
    <definedName name="ll" localSheetId="6" hidden="1">{"Tab1",#N/A,FALSE,"P";"Tab2",#N/A,FALSE,"P"}</definedName>
    <definedName name="ll" localSheetId="11" hidden="1">{"Tab1",#N/A,FALSE,"P";"Tab2",#N/A,FALSE,"P"}</definedName>
    <definedName name="ll" localSheetId="22" hidden="1">{"Tab1",#N/A,FALSE,"P";"Tab2",#N/A,FALSE,"P"}</definedName>
    <definedName name="ll" hidden="1">{"Tab1",#N/A,FALSE,"P";"Tab2",#N/A,FALSE,"P"}</definedName>
    <definedName name="lll" localSheetId="2" hidden="1">{"Riqfin97",#N/A,FALSE,"Tran";"Riqfinpro",#N/A,FALSE,"Tran"}</definedName>
    <definedName name="lll" localSheetId="3" hidden="1">{"Riqfin97",#N/A,FALSE,"Tran";"Riqfinpro",#N/A,FALSE,"Tran"}</definedName>
    <definedName name="lll" localSheetId="20" hidden="1">{"Riqfin97",#N/A,FALSE,"Tran";"Riqfinpro",#N/A,FALSE,"Tran"}</definedName>
    <definedName name="lll" localSheetId="26" hidden="1">{"Riqfin97",#N/A,FALSE,"Tran";"Riqfinpro",#N/A,FALSE,"Tran"}</definedName>
    <definedName name="lll" localSheetId="4" hidden="1">{"Riqfin97",#N/A,FALSE,"Tran";"Riqfinpro",#N/A,FALSE,"Tran"}</definedName>
    <definedName name="lll" localSheetId="6" hidden="1">{"Riqfin97",#N/A,FALSE,"Tran";"Riqfinpro",#N/A,FALSE,"Tran"}</definedName>
    <definedName name="lll" localSheetId="11" hidden="1">{"Riqfin97",#N/A,FALSE,"Tran";"Riqfinpro",#N/A,FALSE,"Tran"}</definedName>
    <definedName name="lll" localSheetId="22" hidden="1">{"Riqfin97",#N/A,FALSE,"Tran";"Riqfinpro",#N/A,FALSE,"Tran"}</definedName>
    <definedName name="lll" hidden="1">{"Riqfin97",#N/A,FALSE,"Tran";"Riqfinpro",#N/A,FALSE,"Tran"}</definedName>
    <definedName name="llll" localSheetId="3" hidden="1">#REF!</definedName>
    <definedName name="llll" localSheetId="4" hidden="1">#REF!</definedName>
    <definedName name="llll" localSheetId="11" hidden="1">#REF!</definedName>
    <definedName name="llll" hidden="1">#REF!</definedName>
    <definedName name="ls">#REF!</definedName>
    <definedName name="LUR">#N/A</definedName>
    <definedName name="Malaysia" localSheetId="11">#REF!</definedName>
    <definedName name="Malaysia">#REF!</definedName>
    <definedName name="MB_2" localSheetId="11">#REF!</definedName>
    <definedName name="MB_2">#REF!</definedName>
    <definedName name="MB_2n" localSheetId="11">#REF!</definedName>
    <definedName name="MB_2n">#REF!</definedName>
    <definedName name="MB_3" localSheetId="11">#REF!</definedName>
    <definedName name="MB_3">#REF!</definedName>
    <definedName name="MB_3n" localSheetId="11">#REF!</definedName>
    <definedName name="MB_3n">#REF!</definedName>
    <definedName name="MB_4" localSheetId="11">#REF!</definedName>
    <definedName name="MB_4">#REF!</definedName>
    <definedName name="MB_4n" localSheetId="11">#REF!</definedName>
    <definedName name="MB_4n">#REF!</definedName>
    <definedName name="MB_5" localSheetId="11">#REF!</definedName>
    <definedName name="MB_5">#REF!</definedName>
    <definedName name="MB_5n" localSheetId="11">#REF!</definedName>
    <definedName name="MB_5n">#REF!</definedName>
    <definedName name="MB_6" localSheetId="11">#REF!</definedName>
    <definedName name="MB_6">#REF!</definedName>
    <definedName name="MB_6n" localSheetId="11">#REF!</definedName>
    <definedName name="MB_6n">#REF!</definedName>
    <definedName name="MCV">#N/A</definedName>
    <definedName name="MCV_B">#N/A</definedName>
    <definedName name="MCV_B1" localSheetId="13">#REF!</definedName>
    <definedName name="MCV_B1" localSheetId="14">#REF!</definedName>
    <definedName name="MCV_B1" localSheetId="16">#REF!</definedName>
    <definedName name="MCV_B1" localSheetId="11">#REF!</definedName>
    <definedName name="MCV_B1">#REF!</definedName>
    <definedName name="MCV_D">#N/A</definedName>
    <definedName name="MCV_N">#N/A</definedName>
    <definedName name="MCV_T">#N/A</definedName>
    <definedName name="MENORES" localSheetId="11">#REF!</definedName>
    <definedName name="MENORES">#REF!</definedName>
    <definedName name="mesec1" localSheetId="11">#REF!</definedName>
    <definedName name="mesec1">#REF!</definedName>
    <definedName name="mesec2" localSheetId="11">#REF!</definedName>
    <definedName name="mesec2">#REF!</definedName>
    <definedName name="mf" localSheetId="2" hidden="1">{"Tab1",#N/A,FALSE,"P";"Tab2",#N/A,FALSE,"P"}</definedName>
    <definedName name="mf" localSheetId="3" hidden="1">{"Tab1",#N/A,FALSE,"P";"Tab2",#N/A,FALSE,"P"}</definedName>
    <definedName name="mf" localSheetId="20" hidden="1">{"Tab1",#N/A,FALSE,"P";"Tab2",#N/A,FALSE,"P"}</definedName>
    <definedName name="mf" localSheetId="26" hidden="1">{"Tab1",#N/A,FALSE,"P";"Tab2",#N/A,FALSE,"P"}</definedName>
    <definedName name="mf" localSheetId="4" hidden="1">{"Tab1",#N/A,FALSE,"P";"Tab2",#N/A,FALSE,"P"}</definedName>
    <definedName name="mf" localSheetId="6" hidden="1">{"Tab1",#N/A,FALSE,"P";"Tab2",#N/A,FALSE,"P"}</definedName>
    <definedName name="mf" localSheetId="11" hidden="1">{"Tab1",#N/A,FALSE,"P";"Tab2",#N/A,FALSE,"P"}</definedName>
    <definedName name="mf" localSheetId="22" hidden="1">{"Tab1",#N/A,FALSE,"P";"Tab2",#N/A,FALSE,"P"}</definedName>
    <definedName name="mf" hidden="1">{"Tab1",#N/A,FALSE,"P";"Tab2",#N/A,FALSE,"P"}</definedName>
    <definedName name="MFISCAL" localSheetId="11">#REF!</definedName>
    <definedName name="MFISCAL">#REF!</definedName>
    <definedName name="mflowsa" localSheetId="14">#REF!</definedName>
    <definedName name="mflowsa" localSheetId="16">#REF!</definedName>
    <definedName name="mflowsa" localSheetId="22">#REF!</definedName>
    <definedName name="mflowsa">#REF!</definedName>
    <definedName name="mflowsq" localSheetId="14">#REF!</definedName>
    <definedName name="mflowsq" localSheetId="16">#REF!</definedName>
    <definedName name="mflowsq" localSheetId="22">#REF!</definedName>
    <definedName name="mflowsq">#REF!</definedName>
    <definedName name="MICRO" localSheetId="11">#REF!</definedName>
    <definedName name="MICRO">#REF!</definedName>
    <definedName name="min_VZ" localSheetId="11">#REF!</definedName>
    <definedName name="min_VZ">#REF!</definedName>
    <definedName name="MISC3" localSheetId="11">#REF!</definedName>
    <definedName name="MISC3">#REF!</definedName>
    <definedName name="MISC4" localSheetId="11">#REF!</definedName>
    <definedName name="MISC4">#REF!</definedName>
    <definedName name="mmm" localSheetId="2" hidden="1">{"Riqfin97",#N/A,FALSE,"Tran";"Riqfinpro",#N/A,FALSE,"Tran"}</definedName>
    <definedName name="mmm" localSheetId="3" hidden="1">{"Riqfin97",#N/A,FALSE,"Tran";"Riqfinpro",#N/A,FALSE,"Tran"}</definedName>
    <definedName name="mmm" localSheetId="20" hidden="1">{"Riqfin97",#N/A,FALSE,"Tran";"Riqfinpro",#N/A,FALSE,"Tran"}</definedName>
    <definedName name="mmm" localSheetId="26" hidden="1">{"Riqfin97",#N/A,FALSE,"Tran";"Riqfinpro",#N/A,FALSE,"Tran"}</definedName>
    <definedName name="mmm" localSheetId="4" hidden="1">{"Riqfin97",#N/A,FALSE,"Tran";"Riqfinpro",#N/A,FALSE,"Tran"}</definedName>
    <definedName name="mmm" localSheetId="6" hidden="1">{"Riqfin97",#N/A,FALSE,"Tran";"Riqfinpro",#N/A,FALSE,"Tran"}</definedName>
    <definedName name="mmm" localSheetId="11" hidden="1">{"Riqfin97",#N/A,FALSE,"Tran";"Riqfinpro",#N/A,FALSE,"Tran"}</definedName>
    <definedName name="mmm" localSheetId="22" hidden="1">{"Riqfin97",#N/A,FALSE,"Tran";"Riqfinpro",#N/A,FALSE,"Tran"}</definedName>
    <definedName name="mmm" hidden="1">{"Riqfin97",#N/A,FALSE,"Tran";"Riqfinpro",#N/A,FALSE,"Tran"}</definedName>
    <definedName name="mmmm" localSheetId="2" hidden="1">{"Tab1",#N/A,FALSE,"P";"Tab2",#N/A,FALSE,"P"}</definedName>
    <definedName name="mmmm" localSheetId="3" hidden="1">{"Tab1",#N/A,FALSE,"P";"Tab2",#N/A,FALSE,"P"}</definedName>
    <definedName name="mmmm" localSheetId="20" hidden="1">{"Tab1",#N/A,FALSE,"P";"Tab2",#N/A,FALSE,"P"}</definedName>
    <definedName name="mmmm" localSheetId="26" hidden="1">{"Tab1",#N/A,FALSE,"P";"Tab2",#N/A,FALSE,"P"}</definedName>
    <definedName name="mmmm" localSheetId="4" hidden="1">{"Tab1",#N/A,FALSE,"P";"Tab2",#N/A,FALSE,"P"}</definedName>
    <definedName name="mmmm" localSheetId="6" hidden="1">{"Tab1",#N/A,FALSE,"P";"Tab2",#N/A,FALSE,"P"}</definedName>
    <definedName name="mmmm" localSheetId="11" hidden="1">{"Tab1",#N/A,FALSE,"P";"Tab2",#N/A,FALSE,"P"}</definedName>
    <definedName name="mmmm" localSheetId="22" hidden="1">{"Tab1",#N/A,FALSE,"P";"Tab2",#N/A,FALSE,"P"}</definedName>
    <definedName name="mmmm" hidden="1">{"Tab1",#N/A,FALSE,"P";"Tab2",#N/A,FALSE,"P"}</definedName>
    <definedName name="MOMSAFA">#REF!</definedName>
    <definedName name="MOMSUSRALL">#REF!</definedName>
    <definedName name="MON_SM" localSheetId="11">#REF!</definedName>
    <definedName name="MON_SM">#REF!</definedName>
    <definedName name="MONF_SM" localSheetId="11">#REF!</definedName>
    <definedName name="MONF_SM">#REF!</definedName>
    <definedName name="MONTH">#REF!</definedName>
    <definedName name="mstocksa" localSheetId="14">#REF!</definedName>
    <definedName name="mstocksa" localSheetId="16">#REF!</definedName>
    <definedName name="mstocksa" localSheetId="22">#REF!</definedName>
    <definedName name="mstocksa">#REF!</definedName>
    <definedName name="mstocksq" localSheetId="14">#REF!</definedName>
    <definedName name="mstocksq" localSheetId="16">#REF!</definedName>
    <definedName name="mstocksq" localSheetId="22">#REF!</definedName>
    <definedName name="mstocksq">#REF!</definedName>
    <definedName name="MTO" localSheetId="11">#REF!</definedName>
    <definedName name="MTO">#REF!</definedName>
    <definedName name="Municipios" localSheetId="11">#REF!</definedName>
    <definedName name="Municipios">#REF!</definedName>
    <definedName name="MVZ_1.5x" localSheetId="11">#REF!</definedName>
    <definedName name="MVZ_1.5x">#REF!</definedName>
    <definedName name="MVZ_4x" localSheetId="11">#REF!</definedName>
    <definedName name="MVZ_4x">#REF!</definedName>
    <definedName name="MVZ_5x" localSheetId="11">#REF!</definedName>
    <definedName name="MVZ_5x">#REF!</definedName>
    <definedName name="MW" localSheetId="11">#REF!</definedName>
    <definedName name="MW">#REF!</definedName>
    <definedName name="MW_2" localSheetId="11">#REF!</definedName>
    <definedName name="MW_2">#REF!</definedName>
    <definedName name="NACTCURRENT" localSheetId="11">#REF!</definedName>
    <definedName name="NACTCURRENT">#REF!</definedName>
    <definedName name="nam1out" localSheetId="11">#REF!</definedName>
    <definedName name="nam1out">#REF!</definedName>
    <definedName name="nam2in" localSheetId="11">#REF!</definedName>
    <definedName name="nam2in">#REF!</definedName>
    <definedName name="nam2out" localSheetId="11">#REF!</definedName>
    <definedName name="nam2out">#REF!</definedName>
    <definedName name="NAMB">#REF!</definedName>
    <definedName name="namcr" localSheetId="26">#REF!</definedName>
    <definedName name="namcr" localSheetId="11">#REF!</definedName>
    <definedName name="namcr">#REF!</definedName>
    <definedName name="namcs" localSheetId="11">#REF!</definedName>
    <definedName name="namcs">#REF!</definedName>
    <definedName name="name_AD">#REF!</definedName>
    <definedName name="name_EXP">#REF!</definedName>
    <definedName name="name_FISC" localSheetId="11">#REF!</definedName>
    <definedName name="name_FISC">#REF!</definedName>
    <definedName name="nameIntLiq" localSheetId="11">#REF!</definedName>
    <definedName name="nameIntLiq">#REF!</definedName>
    <definedName name="nameMoney" localSheetId="11">#REF!</definedName>
    <definedName name="nameMoney">#REF!</definedName>
    <definedName name="nameRATES" localSheetId="11">#REF!</definedName>
    <definedName name="nameRATES">#REF!</definedName>
    <definedName name="nameRAWQ" localSheetId="11">#REF!</definedName>
    <definedName name="nameRAWQ">#REF!</definedName>
    <definedName name="nameReal" localSheetId="11">#REF!</definedName>
    <definedName name="nameReal">#REF!</definedName>
    <definedName name="names" localSheetId="11">#REF!</definedName>
    <definedName name="names">#REF!</definedName>
    <definedName name="NAMES_fidr_r" localSheetId="11">#REF!</definedName>
    <definedName name="NAMES_fidr_r">#REF!</definedName>
    <definedName name="names_figb_r" localSheetId="11">#REF!</definedName>
    <definedName name="names_figb_r">#REF!</definedName>
    <definedName name="names_w" localSheetId="11">#REF!</definedName>
    <definedName name="names_w">#REF!</definedName>
    <definedName name="names1in" localSheetId="11">#REF!</definedName>
    <definedName name="names1in">#REF!</definedName>
    <definedName name="NAMESB" localSheetId="11">#REF!</definedName>
    <definedName name="NAMESB">#REF!</definedName>
    <definedName name="namesc" localSheetId="11">#REF!</definedName>
    <definedName name="namesc">#REF!</definedName>
    <definedName name="NAMESG" localSheetId="11">#REF!</definedName>
    <definedName name="NAMESG">#REF!</definedName>
    <definedName name="namesm" localSheetId="11">#REF!</definedName>
    <definedName name="namesm">#REF!</definedName>
    <definedName name="NAMESQ" localSheetId="11">#REF!</definedName>
    <definedName name="NAMESQ">#REF!</definedName>
    <definedName name="namesr" localSheetId="11">#REF!</definedName>
    <definedName name="namesr">#REF!</definedName>
    <definedName name="namestran">#REF!</definedName>
    <definedName name="namgdp" localSheetId="11">#REF!</definedName>
    <definedName name="namgdp">#REF!</definedName>
    <definedName name="NAMIN" localSheetId="11">#REF!</definedName>
    <definedName name="NAMIN">#REF!</definedName>
    <definedName name="namin1">#REF!</definedName>
    <definedName name="namin2">#REF!</definedName>
    <definedName name="namind" localSheetId="26">#REF!</definedName>
    <definedName name="namind" localSheetId="11">#REF!</definedName>
    <definedName name="namind">#REF!</definedName>
    <definedName name="naminm" localSheetId="11">#REF!</definedName>
    <definedName name="naminm">#REF!</definedName>
    <definedName name="naminq" localSheetId="11">#REF!</definedName>
    <definedName name="naminq">#REF!</definedName>
    <definedName name="namm" localSheetId="11">#REF!</definedName>
    <definedName name="namm">#REF!</definedName>
    <definedName name="NAMOUT" localSheetId="11">#REF!</definedName>
    <definedName name="NAMOUT">#REF!</definedName>
    <definedName name="namout1">#REF!</definedName>
    <definedName name="namoutm" localSheetId="11">#REF!</definedName>
    <definedName name="namoutm">#REF!</definedName>
    <definedName name="namoutq" localSheetId="11">#REF!</definedName>
    <definedName name="namoutq">#REF!</definedName>
    <definedName name="namprofit">#REF!</definedName>
    <definedName name="namq" localSheetId="11">#REF!</definedName>
    <definedName name="namq">#REF!</definedName>
    <definedName name="namq1" localSheetId="11">#REF!</definedName>
    <definedName name="namq1">#REF!</definedName>
    <definedName name="namq2" localSheetId="11">#REF!</definedName>
    <definedName name="namq2">#REF!</definedName>
    <definedName name="namreer">#REF!</definedName>
    <definedName name="namsgdp" localSheetId="11">#REF!</definedName>
    <definedName name="namsgdp">#REF!</definedName>
    <definedName name="namtin" localSheetId="11">#REF!</definedName>
    <definedName name="namtin">#REF!</definedName>
    <definedName name="namtout" localSheetId="11">#REF!</definedName>
    <definedName name="namtout">#REF!</definedName>
    <definedName name="namulc">#REF!</definedName>
    <definedName name="_xlnm.Print_Titles" localSheetId="13">#REF!,#REF!</definedName>
    <definedName name="_xlnm.Print_Titles" localSheetId="14">#REF!,#REF!</definedName>
    <definedName name="_xlnm.Print_Titles" localSheetId="16">#REF!,#REF!</definedName>
    <definedName name="_xlnm.Print_Titles" localSheetId="11">#REF!,#REF!</definedName>
    <definedName name="_xlnm.Print_Titles">#REF!,#REF!</definedName>
    <definedName name="NCG">#N/A</definedName>
    <definedName name="NCG_R">#N/A</definedName>
    <definedName name="NCP">#N/A</definedName>
    <definedName name="NCP_R">#N/A</definedName>
    <definedName name="NCZD" localSheetId="26">#REF!</definedName>
    <definedName name="NCZD" localSheetId="11">#REF!</definedName>
    <definedName name="NCZD">#REF!</definedName>
    <definedName name="NCZD_2" localSheetId="11">#REF!</definedName>
    <definedName name="NCZD_2">#REF!</definedName>
    <definedName name="NEER">#REF!</definedName>
    <definedName name="NFI">#N/A</definedName>
    <definedName name="NFI_R">#N/A</definedName>
    <definedName name="NGDP">#N/A</definedName>
    <definedName name="NGDP_DG">#N/A</definedName>
    <definedName name="NGDP_R">#N/A</definedName>
    <definedName name="NGDP_RG">#N/A</definedName>
    <definedName name="NGDPA" localSheetId="11">#REF!</definedName>
    <definedName name="NGDPA">#REF!</definedName>
    <definedName name="NGS_NGDP">#N/A</definedName>
    <definedName name="NINV">#N/A</definedName>
    <definedName name="NINV_R">#N/A</definedName>
    <definedName name="NM">#N/A</definedName>
    <definedName name="NM_R">#N/A</definedName>
    <definedName name="NMG_RG">#N/A</definedName>
    <definedName name="nn" localSheetId="2" hidden="1">{"Riqfin97",#N/A,FALSE,"Tran";"Riqfinpro",#N/A,FALSE,"Tran"}</definedName>
    <definedName name="nn" localSheetId="3" hidden="1">{"Riqfin97",#N/A,FALSE,"Tran";"Riqfinpro",#N/A,FALSE,"Tran"}</definedName>
    <definedName name="nn" localSheetId="20" hidden="1">{"Riqfin97",#N/A,FALSE,"Tran";"Riqfinpro",#N/A,FALSE,"Tran"}</definedName>
    <definedName name="nn" localSheetId="26" hidden="1">{"Riqfin97",#N/A,FALSE,"Tran";"Riqfinpro",#N/A,FALSE,"Tran"}</definedName>
    <definedName name="nn" localSheetId="4" hidden="1">{"Riqfin97",#N/A,FALSE,"Tran";"Riqfinpro",#N/A,FALSE,"Tran"}</definedName>
    <definedName name="nn" localSheetId="6" hidden="1">{"Riqfin97",#N/A,FALSE,"Tran";"Riqfinpro",#N/A,FALSE,"Tran"}</definedName>
    <definedName name="nn" localSheetId="11" hidden="1">{"Riqfin97",#N/A,FALSE,"Tran";"Riqfinpro",#N/A,FALSE,"Tran"}</definedName>
    <definedName name="nn" localSheetId="22" hidden="1">{"Riqfin97",#N/A,FALSE,"Tran";"Riqfinpro",#N/A,FALSE,"Tran"}</definedName>
    <definedName name="nn" hidden="1">{"Riqfin97",#N/A,FALSE,"Tran";"Riqfinpro",#N/A,FALSE,"Tran"}</definedName>
    <definedName name="nnn" localSheetId="2" hidden="1">{"Tab1",#N/A,FALSE,"P";"Tab2",#N/A,FALSE,"P"}</definedName>
    <definedName name="nnn" localSheetId="3" hidden="1">{"Tab1",#N/A,FALSE,"P";"Tab2",#N/A,FALSE,"P"}</definedName>
    <definedName name="nnn" localSheetId="20" hidden="1">{"Tab1",#N/A,FALSE,"P";"Tab2",#N/A,FALSE,"P"}</definedName>
    <definedName name="nnn" localSheetId="26" hidden="1">{"Tab1",#N/A,FALSE,"P";"Tab2",#N/A,FALSE,"P"}</definedName>
    <definedName name="nnn" localSheetId="4" hidden="1">{"Tab1",#N/A,FALSE,"P";"Tab2",#N/A,FALSE,"P"}</definedName>
    <definedName name="nnn" localSheetId="6" hidden="1">{"Tab1",#N/A,FALSE,"P";"Tab2",#N/A,FALSE,"P"}</definedName>
    <definedName name="nnn" localSheetId="11" hidden="1">{"Tab1",#N/A,FALSE,"P";"Tab2",#N/A,FALSE,"P"}</definedName>
    <definedName name="nnn" localSheetId="22" hidden="1">{"Tab1",#N/A,FALSE,"P";"Tab2",#N/A,FALSE,"P"}</definedName>
    <definedName name="nnn" hidden="1">{"Tab1",#N/A,FALSE,"P";"Tab2",#N/A,FALSE,"P"}</definedName>
    <definedName name="NOMINAL" localSheetId="11">#REF!</definedName>
    <definedName name="NOMINAL">#REF!</definedName>
    <definedName name="NPee_2" localSheetId="11">#REF!</definedName>
    <definedName name="NPee_2">#REF!</definedName>
    <definedName name="NPer_2" localSheetId="11">#REF!</definedName>
    <definedName name="NPer_2">#REF!</definedName>
    <definedName name="NTDD_RG">#REF!</definedName>
    <definedName name="NX">#N/A</definedName>
    <definedName name="NX_R">#N/A</definedName>
    <definedName name="NXG_RG">#N/A</definedName>
    <definedName name="oblast">#REF!</definedName>
    <definedName name="_xlnm.Print_Area">#N/A</definedName>
    <definedName name="Obs_conf_code">#REF!</definedName>
    <definedName name="Obs_status_code">#REF!</definedName>
    <definedName name="Odh" localSheetId="11">#REF!</definedName>
    <definedName name="Odh">#REF!</definedName>
    <definedName name="oliu" localSheetId="3" hidden="1">{"WEO",#N/A,FALSE,"T"}</definedName>
    <definedName name="oliu" localSheetId="20" hidden="1">{"WEO",#N/A,FALSE,"T"}</definedName>
    <definedName name="oliu" localSheetId="26" hidden="1">{"WEO",#N/A,FALSE,"T"}</definedName>
    <definedName name="oliu" localSheetId="4" hidden="1">{"WEO",#N/A,FALSE,"T"}</definedName>
    <definedName name="oliu" localSheetId="6" hidden="1">{"WEO",#N/A,FALSE,"T"}</definedName>
    <definedName name="oliu" localSheetId="11" hidden="1">{"WEO",#N/A,FALSE,"T"}</definedName>
    <definedName name="oliu" localSheetId="22" hidden="1">{"WEO",#N/A,FALSE,"T"}</definedName>
    <definedName name="oliu" hidden="1">{"WEO",#N/A,FALSE,"T"}</definedName>
    <definedName name="oo" localSheetId="2" hidden="1">{"Riqfin97",#N/A,FALSE,"Tran";"Riqfinpro",#N/A,FALSE,"Tran"}</definedName>
    <definedName name="oo" localSheetId="3" hidden="1">{"Riqfin97",#N/A,FALSE,"Tran";"Riqfinpro",#N/A,FALSE,"Tran"}</definedName>
    <definedName name="oo" localSheetId="20" hidden="1">{"Riqfin97",#N/A,FALSE,"Tran";"Riqfinpro",#N/A,FALSE,"Tran"}</definedName>
    <definedName name="oo" localSheetId="26" hidden="1">{"Riqfin97",#N/A,FALSE,"Tran";"Riqfinpro",#N/A,FALSE,"Tran"}</definedName>
    <definedName name="oo" localSheetId="4" hidden="1">{"Riqfin97",#N/A,FALSE,"Tran";"Riqfinpro",#N/A,FALSE,"Tran"}</definedName>
    <definedName name="oo" localSheetId="6" hidden="1">{"Riqfin97",#N/A,FALSE,"Tran";"Riqfinpro",#N/A,FALSE,"Tran"}</definedName>
    <definedName name="oo" localSheetId="11" hidden="1">{"Riqfin97",#N/A,FALSE,"Tran";"Riqfinpro",#N/A,FALSE,"Tran"}</definedName>
    <definedName name="oo" localSheetId="22" hidden="1">{"Riqfin97",#N/A,FALSE,"Tran";"Riqfinpro",#N/A,FALSE,"Tran"}</definedName>
    <definedName name="oo" hidden="1">{"Riqfin97",#N/A,FALSE,"Tran";"Riqfinpro",#N/A,FALSE,"Tran"}</definedName>
    <definedName name="ooo" localSheetId="2" hidden="1">{"Tab1",#N/A,FALSE,"P";"Tab2",#N/A,FALSE,"P"}</definedName>
    <definedName name="ooo" localSheetId="3" hidden="1">{"Tab1",#N/A,FALSE,"P";"Tab2",#N/A,FALSE,"P"}</definedName>
    <definedName name="ooo" localSheetId="20" hidden="1">{"Tab1",#N/A,FALSE,"P";"Tab2",#N/A,FALSE,"P"}</definedName>
    <definedName name="ooo" localSheetId="26" hidden="1">{"Tab1",#N/A,FALSE,"P";"Tab2",#N/A,FALSE,"P"}</definedName>
    <definedName name="ooo" localSheetId="4" hidden="1">{"Tab1",#N/A,FALSE,"P";"Tab2",#N/A,FALSE,"P"}</definedName>
    <definedName name="ooo" localSheetId="6" hidden="1">{"Tab1",#N/A,FALSE,"P";"Tab2",#N/A,FALSE,"P"}</definedName>
    <definedName name="ooo" localSheetId="11" hidden="1">{"Tab1",#N/A,FALSE,"P";"Tab2",#N/A,FALSE,"P"}</definedName>
    <definedName name="ooo" localSheetId="22" hidden="1">{"Tab1",#N/A,FALSE,"P";"Tab2",#N/A,FALSE,"P"}</definedName>
    <definedName name="ooo" hidden="1">{"Tab1",#N/A,FALSE,"P";"Tab2",#N/A,FALSE,"P"}</definedName>
    <definedName name="OS2015_new" localSheetId="13">#REF!</definedName>
    <definedName name="OS2015_new" localSheetId="14">#REF!</definedName>
    <definedName name="OS2015_new" localSheetId="16">#REF!</definedName>
    <definedName name="OS2015_new" localSheetId="11">#REF!</definedName>
    <definedName name="OS2015_new">#REF!</definedName>
    <definedName name="other" localSheetId="11">#REF!</definedName>
    <definedName name="other">#REF!</definedName>
    <definedName name="Otras_Residuales" localSheetId="11">#REF!</definedName>
    <definedName name="Otras_Residuales">#REF!</definedName>
    <definedName name="out">#REF!</definedName>
    <definedName name="OUTB">#REF!</definedName>
    <definedName name="outc">#REF!</definedName>
    <definedName name="output" localSheetId="11">#REF!</definedName>
    <definedName name="output">#REF!</definedName>
    <definedName name="output_projections">#REF!</definedName>
    <definedName name="output1">#REF!</definedName>
    <definedName name="p" localSheetId="2" hidden="1">{"Riqfin97",#N/A,FALSE,"Tran";"Riqfinpro",#N/A,FALSE,"Tran"}</definedName>
    <definedName name="p" localSheetId="3" hidden="1">{"Riqfin97",#N/A,FALSE,"Tran";"Riqfinpro",#N/A,FALSE,"Tran"}</definedName>
    <definedName name="p" localSheetId="20" hidden="1">{"Riqfin97",#N/A,FALSE,"Tran";"Riqfinpro",#N/A,FALSE,"Tran"}</definedName>
    <definedName name="p" localSheetId="26" hidden="1">{"Riqfin97",#N/A,FALSE,"Tran";"Riqfinpro",#N/A,FALSE,"Tran"}</definedName>
    <definedName name="p" localSheetId="4" hidden="1">{"Riqfin97",#N/A,FALSE,"Tran";"Riqfinpro",#N/A,FALSE,"Tran"}</definedName>
    <definedName name="p" localSheetId="6" hidden="1">{"Riqfin97",#N/A,FALSE,"Tran";"Riqfinpro",#N/A,FALSE,"Tran"}</definedName>
    <definedName name="p" localSheetId="11" hidden="1">{"Riqfin97",#N/A,FALSE,"Tran";"Riqfinpro",#N/A,FALSE,"Tran"}</definedName>
    <definedName name="p" localSheetId="22" hidden="1">{"Riqfin97",#N/A,FALSE,"Tran";"Riqfinpro",#N/A,FALSE,"Tran"}</definedName>
    <definedName name="p" hidden="1">{"Riqfin97",#N/A,FALSE,"Tran";"Riqfinpro",#N/A,FALSE,"Tran"}</definedName>
    <definedName name="Page_4" localSheetId="11">#REF!</definedName>
    <definedName name="Page_4">#REF!</definedName>
    <definedName name="page2" localSheetId="11">#REF!</definedName>
    <definedName name="page2">#REF!</definedName>
    <definedName name="pat" hidden="1">#REF!</definedName>
    <definedName name="pata" localSheetId="2" hidden="1">{"Tab1",#N/A,FALSE,"P";"Tab2",#N/A,FALSE,"P"}</definedName>
    <definedName name="pata" localSheetId="3" hidden="1">{"Tab1",#N/A,FALSE,"P";"Tab2",#N/A,FALSE,"P"}</definedName>
    <definedName name="pata" localSheetId="20" hidden="1">{"Tab1",#N/A,FALSE,"P";"Tab2",#N/A,FALSE,"P"}</definedName>
    <definedName name="pata" localSheetId="26" hidden="1">{"Tab1",#N/A,FALSE,"P";"Tab2",#N/A,FALSE,"P"}</definedName>
    <definedName name="pata" localSheetId="4" hidden="1">{"Tab1",#N/A,FALSE,"P";"Tab2",#N/A,FALSE,"P"}</definedName>
    <definedName name="pata" localSheetId="6" hidden="1">{"Tab1",#N/A,FALSE,"P";"Tab2",#N/A,FALSE,"P"}</definedName>
    <definedName name="pata" localSheetId="11" hidden="1">{"Tab1",#N/A,FALSE,"P";"Tab2",#N/A,FALSE,"P"}</definedName>
    <definedName name="pata" localSheetId="22" hidden="1">{"Tab1",#N/A,FALSE,"P";"Tab2",#N/A,FALSE,"P"}</definedName>
    <definedName name="pata" hidden="1">{"Tab1",#N/A,FALSE,"P";"Tab2",#N/A,FALSE,"P"}</definedName>
    <definedName name="PCPIG">#N/A</definedName>
    <definedName name="Petroecuador" localSheetId="11">#REF!</definedName>
    <definedName name="Petroecuador">#REF!</definedName>
    <definedName name="pchar00memu.m" localSheetId="13">#REF!</definedName>
    <definedName name="pchar00memu.m" localSheetId="14">#REF!</definedName>
    <definedName name="pchar00memu.m" localSheetId="16">#REF!</definedName>
    <definedName name="pchar00memu.m" localSheetId="11">#REF!</definedName>
    <definedName name="pchar00memu.m">#REF!</definedName>
    <definedName name="podatki" localSheetId="11">#REF!</definedName>
    <definedName name="podatki">#REF!</definedName>
    <definedName name="Ports" localSheetId="11">#REF!</definedName>
    <definedName name="Ports">#REF!</definedName>
    <definedName name="pp" localSheetId="2" hidden="1">{"Riqfin97",#N/A,FALSE,"Tran";"Riqfinpro",#N/A,FALSE,"Tran"}</definedName>
    <definedName name="pp" localSheetId="3" hidden="1">{"Riqfin97",#N/A,FALSE,"Tran";"Riqfinpro",#N/A,FALSE,"Tran"}</definedName>
    <definedName name="pp" localSheetId="20" hidden="1">{"Riqfin97",#N/A,FALSE,"Tran";"Riqfinpro",#N/A,FALSE,"Tran"}</definedName>
    <definedName name="pp" localSheetId="26" hidden="1">{"Riqfin97",#N/A,FALSE,"Tran";"Riqfinpro",#N/A,FALSE,"Tran"}</definedName>
    <definedName name="pp" localSheetId="4" hidden="1">{"Riqfin97",#N/A,FALSE,"Tran";"Riqfinpro",#N/A,FALSE,"Tran"}</definedName>
    <definedName name="pp" localSheetId="6" hidden="1">{"Riqfin97",#N/A,FALSE,"Tran";"Riqfinpro",#N/A,FALSE,"Tran"}</definedName>
    <definedName name="pp" localSheetId="11" hidden="1">{"Riqfin97",#N/A,FALSE,"Tran";"Riqfinpro",#N/A,FALSE,"Tran"}</definedName>
    <definedName name="pp" localSheetId="22" hidden="1">{"Riqfin97",#N/A,FALSE,"Tran";"Riqfinpro",#N/A,FALSE,"Tran"}</definedName>
    <definedName name="pp" hidden="1">{"Riqfin97",#N/A,FALSE,"Tran";"Riqfinpro",#N/A,FALSE,"Tran"}</definedName>
    <definedName name="ppp" localSheetId="2" hidden="1">{"Riqfin97",#N/A,FALSE,"Tran";"Riqfinpro",#N/A,FALSE,"Tran"}</definedName>
    <definedName name="ppp" localSheetId="3" hidden="1">{"Riqfin97",#N/A,FALSE,"Tran";"Riqfinpro",#N/A,FALSE,"Tran"}</definedName>
    <definedName name="ppp" localSheetId="20" hidden="1">{"Riqfin97",#N/A,FALSE,"Tran";"Riqfinpro",#N/A,FALSE,"Tran"}</definedName>
    <definedName name="ppp" localSheetId="26" hidden="1">{"Riqfin97",#N/A,FALSE,"Tran";"Riqfinpro",#N/A,FALSE,"Tran"}</definedName>
    <definedName name="ppp" localSheetId="4" hidden="1">{"Riqfin97",#N/A,FALSE,"Tran";"Riqfinpro",#N/A,FALSE,"Tran"}</definedName>
    <definedName name="ppp" localSheetId="6" hidden="1">{"Riqfin97",#N/A,FALSE,"Tran";"Riqfinpro",#N/A,FALSE,"Tran"}</definedName>
    <definedName name="ppp" localSheetId="11" hidden="1">{"Riqfin97",#N/A,FALSE,"Tran";"Riqfinpro",#N/A,FALSE,"Tran"}</definedName>
    <definedName name="ppp" localSheetId="22" hidden="1">{"Riqfin97",#N/A,FALSE,"Tran";"Riqfinpro",#N/A,FALSE,"Tran"}</definedName>
    <definedName name="ppp" hidden="1">{"Riqfin97",#N/A,FALSE,"Tran";"Riqfinpro",#N/A,FALSE,"Tran"}</definedName>
    <definedName name="PPPWGT">#N/A</definedName>
    <definedName name="pri" localSheetId="11">#REF!</definedName>
    <definedName name="pri">#REF!</definedName>
    <definedName name="Prices_codes">#REF!</definedName>
    <definedName name="Print" localSheetId="11">#REF!</definedName>
    <definedName name="Print">#REF!</definedName>
    <definedName name="PRINT1" localSheetId="11">#REF!</definedName>
    <definedName name="PRINT1">#REF!</definedName>
    <definedName name="PRINT2" localSheetId="11">#REF!</definedName>
    <definedName name="PRINT2">#REF!</definedName>
    <definedName name="PRINT3" localSheetId="11">#REF!</definedName>
    <definedName name="PRINT3">#REF!</definedName>
    <definedName name="PrintThis_Links">#REF!</definedName>
    <definedName name="profit">#REF!</definedName>
    <definedName name="prorač">#REF!</definedName>
    <definedName name="PvNee_2" localSheetId="13">#REF!</definedName>
    <definedName name="PvNee_2" localSheetId="14">#REF!</definedName>
    <definedName name="PvNee_2" localSheetId="16">#REF!</definedName>
    <definedName name="PvNee_2" localSheetId="11">#REF!</definedName>
    <definedName name="PvNee_2">#REF!</definedName>
    <definedName name="PvNer_2" localSheetId="13">#REF!</definedName>
    <definedName name="PvNer_2" localSheetId="14">#REF!</definedName>
    <definedName name="PvNer_2" localSheetId="16">#REF!</definedName>
    <definedName name="PvNer_2" localSheetId="11">#REF!</definedName>
    <definedName name="PvNer_2">#REF!</definedName>
    <definedName name="Q6_" localSheetId="11">#REF!</definedName>
    <definedName name="Q6_">#REF!</definedName>
    <definedName name="QFISCAL" localSheetId="26">#REF!</definedName>
    <definedName name="QFISCAL" localSheetId="11">#REF!</definedName>
    <definedName name="QFISCAL">#REF!</definedName>
    <definedName name="qq" localSheetId="2" hidden="1">#REF!</definedName>
    <definedName name="qq" localSheetId="3" hidden="1">#REF!</definedName>
    <definedName name="qq" localSheetId="4" hidden="1">#REF!</definedName>
    <definedName name="qq" localSheetId="11" hidden="1">#REF!</definedName>
    <definedName name="qq" hidden="1">#REF!</definedName>
    <definedName name="qrqer" hidden="1">#REF!</definedName>
    <definedName name="qtab_35" localSheetId="13">#REF!</definedName>
    <definedName name="qtab_35" localSheetId="14">#REF!</definedName>
    <definedName name="qtab_35" localSheetId="16">#REF!</definedName>
    <definedName name="qtab_35" localSheetId="11">#REF!</definedName>
    <definedName name="qtab_35">#REF!</definedName>
    <definedName name="QTAB7" localSheetId="13">#REF!</definedName>
    <definedName name="QTAB7" localSheetId="14">#REF!</definedName>
    <definedName name="QTAB7" localSheetId="16">#REF!</definedName>
    <definedName name="QTAB7" localSheetId="11">#REF!</definedName>
    <definedName name="QTAB7">#REF!</definedName>
    <definedName name="QTAB7A" localSheetId="13">#REF!</definedName>
    <definedName name="QTAB7A" localSheetId="14">#REF!</definedName>
    <definedName name="QTAB7A" localSheetId="16">#REF!</definedName>
    <definedName name="QTAB7A" localSheetId="11">#REF!</definedName>
    <definedName name="QTAB7A">#REF!</definedName>
    <definedName name="quest1" localSheetId="11">#REF!</definedName>
    <definedName name="quest1">#REF!</definedName>
    <definedName name="quest2" localSheetId="11">#REF!</definedName>
    <definedName name="quest2">#REF!</definedName>
    <definedName name="quest3" localSheetId="11">#REF!</definedName>
    <definedName name="quest3">#REF!</definedName>
    <definedName name="quest4" localSheetId="11">#REF!</definedName>
    <definedName name="quest4">#REF!</definedName>
    <definedName name="quest5" localSheetId="11">#REF!</definedName>
    <definedName name="quest5">#REF!</definedName>
    <definedName name="quest6" localSheetId="11">#REF!</definedName>
    <definedName name="quest6">#REF!</definedName>
    <definedName name="quest7" localSheetId="11">#REF!</definedName>
    <definedName name="quest7">#REF!</definedName>
    <definedName name="QW" localSheetId="11">#REF!</definedName>
    <definedName name="QW">#REF!</definedName>
    <definedName name="qwqwr" hidden="1">#REF!</definedName>
    <definedName name="qwr" hidden="1">#REF!</definedName>
    <definedName name="qwrerq" hidden="1">#REF!</definedName>
    <definedName name="qwrq" hidden="1">#REF!</definedName>
    <definedName name="qwrqrw" hidden="1">#REF!</definedName>
    <definedName name="qwrqwr" hidden="1">#REF!</definedName>
    <definedName name="REAL" localSheetId="11">#REF!</definedName>
    <definedName name="REAL">#REF!</definedName>
    <definedName name="REALANNUAL" localSheetId="11">#REF!</definedName>
    <definedName name="REALANNUAL">#REF!</definedName>
    <definedName name="realizacia">#REF!</definedName>
    <definedName name="realizacija">#REF!</definedName>
    <definedName name="REALNACT" localSheetId="11">#REF!</definedName>
    <definedName name="REALNACT">#REF!</definedName>
    <definedName name="red_26" localSheetId="11">#REF!</definedName>
    <definedName name="red_26">#REF!</definedName>
    <definedName name="red_33" localSheetId="11">#REF!</definedName>
    <definedName name="red_33">#REF!</definedName>
    <definedName name="red_34" localSheetId="11">#REF!</definedName>
    <definedName name="red_34">#REF!</definedName>
    <definedName name="red_35" localSheetId="11">#REF!</definedName>
    <definedName name="red_35">#REF!</definedName>
    <definedName name="REDTbl3" localSheetId="11">#REF!</definedName>
    <definedName name="REDTbl3">#REF!</definedName>
    <definedName name="REDTbl4" localSheetId="11">#REF!</definedName>
    <definedName name="REDTbl4">#REF!</definedName>
    <definedName name="REDTbl5" localSheetId="11">#REF!</definedName>
    <definedName name="REDTbl5">#REF!</definedName>
    <definedName name="REDTbl6" localSheetId="11">#REF!</definedName>
    <definedName name="REDTbl6">#REF!</definedName>
    <definedName name="REDTbl7" localSheetId="11">#REF!</definedName>
    <definedName name="REDTbl7">#REF!</definedName>
    <definedName name="REERCPI">#REF!</definedName>
    <definedName name="REERPPI">#REF!</definedName>
    <definedName name="RefVintage">#REF!</definedName>
    <definedName name="REGISTERALL" localSheetId="11">#REF!</definedName>
    <definedName name="REGISTERALL">#REF!</definedName>
    <definedName name="RETSAL">#REF!</definedName>
    <definedName name="RFSee_2" localSheetId="11">#REF!</definedName>
    <definedName name="RFSee_2">#REF!</definedName>
    <definedName name="RFSer_2" localSheetId="11">#REF!</definedName>
    <definedName name="RFSer_2">#REF!</definedName>
    <definedName name="RGDPA" localSheetId="11">#REF!</definedName>
    <definedName name="RGDPA">#REF!</definedName>
    <definedName name="RgFdPartCsource" localSheetId="11">#REF!</definedName>
    <definedName name="RgFdPartCsource">#REF!</definedName>
    <definedName name="RgFdPartEseries" localSheetId="11">#REF!</definedName>
    <definedName name="RgFdPartEseries">#REF!</definedName>
    <definedName name="RgFdPartEsource" localSheetId="11">#REF!</definedName>
    <definedName name="RgFdPartEsource">#REF!</definedName>
    <definedName name="RgFdReptCSeries" localSheetId="11">#REF!</definedName>
    <definedName name="RgFdReptCSeries">#REF!</definedName>
    <definedName name="RgFdReptCsource" localSheetId="11">#REF!</definedName>
    <definedName name="RgFdReptCsource">#REF!</definedName>
    <definedName name="RgFdReptEseries" localSheetId="11">#REF!</definedName>
    <definedName name="RgFdReptEseries">#REF!</definedName>
    <definedName name="RgFdReptEsource" localSheetId="11">#REF!</definedName>
    <definedName name="RgFdReptEsource">#REF!</definedName>
    <definedName name="RgFdSAMethod" localSheetId="11">#REF!</definedName>
    <definedName name="RgFdSAMethod">#REF!</definedName>
    <definedName name="RgFdTbBper" localSheetId="11">#REF!</definedName>
    <definedName name="RgFdTbBper">#REF!</definedName>
    <definedName name="RgFdTbCreate" localSheetId="11">#REF!</definedName>
    <definedName name="RgFdTbCreate">#REF!</definedName>
    <definedName name="RgFdTbEper" localSheetId="11">#REF!</definedName>
    <definedName name="RgFdTbEper">#REF!</definedName>
    <definedName name="RGFdTbFoot" localSheetId="11">#REF!</definedName>
    <definedName name="RGFdTbFoot">#REF!</definedName>
    <definedName name="RgFdTbFreq" localSheetId="11">#REF!</definedName>
    <definedName name="RgFdTbFreq">#REF!</definedName>
    <definedName name="RgFdTbFreqVal" localSheetId="11">#REF!</definedName>
    <definedName name="RgFdTbFreqVal">#REF!</definedName>
    <definedName name="RgFdTbSendto" localSheetId="11">#REF!</definedName>
    <definedName name="RgFdTbSendto">#REF!</definedName>
    <definedName name="RgFdWgtMethod" localSheetId="11">#REF!</definedName>
    <definedName name="RgFdWgtMethod">#REF!</definedName>
    <definedName name="RGSPA" localSheetId="11">#REF!</definedName>
    <definedName name="RGSPA">#REF!</definedName>
    <definedName name="rngBefore">#REF!</definedName>
    <definedName name="rngDepartmentDrive">#REF!</definedName>
    <definedName name="rngEMailAddress">#REF!</definedName>
    <definedName name="rngErrorSort">#REF!</definedName>
    <definedName name="rngLastSave">#REF!</definedName>
    <definedName name="rngLastSent">#REF!</definedName>
    <definedName name="rngLastUpdate">#REF!</definedName>
    <definedName name="rngNeedsUpdate">#REF!</definedName>
    <definedName name="rngNews">#REF!</definedName>
    <definedName name="rngQuestChecked">#REF!</definedName>
    <definedName name="rounding" localSheetId="11">#REF!</definedName>
    <definedName name="rounding">#REF!</definedName>
    <definedName name="rr" localSheetId="2" hidden="1">{"Riqfin97",#N/A,FALSE,"Tran";"Riqfinpro",#N/A,FALSE,"Tran"}</definedName>
    <definedName name="rr" localSheetId="3" hidden="1">{"Riqfin97",#N/A,FALSE,"Tran";"Riqfinpro",#N/A,FALSE,"Tran"}</definedName>
    <definedName name="rr" localSheetId="20" hidden="1">{"Riqfin97",#N/A,FALSE,"Tran";"Riqfinpro",#N/A,FALSE,"Tran"}</definedName>
    <definedName name="rr" localSheetId="26" hidden="1">{"Riqfin97",#N/A,FALSE,"Tran";"Riqfinpro",#N/A,FALSE,"Tran"}</definedName>
    <definedName name="rr" localSheetId="4" hidden="1">{"Riqfin97",#N/A,FALSE,"Tran";"Riqfinpro",#N/A,FALSE,"Tran"}</definedName>
    <definedName name="rr" localSheetId="6" hidden="1">{"Riqfin97",#N/A,FALSE,"Tran";"Riqfinpro",#N/A,FALSE,"Tran"}</definedName>
    <definedName name="rr" localSheetId="11" hidden="1">{"Riqfin97",#N/A,FALSE,"Tran";"Riqfinpro",#N/A,FALSE,"Tran"}</definedName>
    <definedName name="rr" localSheetId="22" hidden="1">{"Riqfin97",#N/A,FALSE,"Tran";"Riqfinpro",#N/A,FALSE,"Tran"}</definedName>
    <definedName name="rr" hidden="1">{"Riqfin97",#N/A,FALSE,"Tran";"Riqfinpro",#N/A,FALSE,"Tran"}</definedName>
    <definedName name="rrr" localSheetId="2" hidden="1">{"Riqfin97",#N/A,FALSE,"Tran";"Riqfinpro",#N/A,FALSE,"Tran"}</definedName>
    <definedName name="rrr" localSheetId="3" hidden="1">{"Riqfin97",#N/A,FALSE,"Tran";"Riqfinpro",#N/A,FALSE,"Tran"}</definedName>
    <definedName name="rrr" localSheetId="20" hidden="1">{"Riqfin97",#N/A,FALSE,"Tran";"Riqfinpro",#N/A,FALSE,"Tran"}</definedName>
    <definedName name="rrr" localSheetId="26" hidden="1">{"Riqfin97",#N/A,FALSE,"Tran";"Riqfinpro",#N/A,FALSE,"Tran"}</definedName>
    <definedName name="rrr" localSheetId="4" hidden="1">{"Riqfin97",#N/A,FALSE,"Tran";"Riqfinpro",#N/A,FALSE,"Tran"}</definedName>
    <definedName name="rrr" localSheetId="6" hidden="1">{"Riqfin97",#N/A,FALSE,"Tran";"Riqfinpro",#N/A,FALSE,"Tran"}</definedName>
    <definedName name="rrr" localSheetId="11" hidden="1">{"Riqfin97",#N/A,FALSE,"Tran";"Riqfinpro",#N/A,FALSE,"Tran"}</definedName>
    <definedName name="rrr" localSheetId="22" hidden="1">{"Riqfin97",#N/A,FALSE,"Tran";"Riqfinpro",#N/A,FALSE,"Tran"}</definedName>
    <definedName name="rrr" hidden="1">{"Riqfin97",#N/A,FALSE,"Tran";"Riqfinpro",#N/A,FALSE,"Tran"}</definedName>
    <definedName name="RULCPPI">#REF!</definedName>
    <definedName name="SAPBEXrevision" hidden="1">38</definedName>
    <definedName name="SAPBEXsysID" hidden="1">"BSP"</definedName>
    <definedName name="SAPBEXwbID" hidden="1">"4GPMQGOE6GBN721YXH4DRY8ES"</definedName>
    <definedName name="sdakjkjsad" localSheetId="3" hidden="1">#REF!</definedName>
    <definedName name="sdakjkjsad" localSheetId="4" hidden="1">#REF!</definedName>
    <definedName name="sdakjkjsad" localSheetId="11" hidden="1">#REF!</definedName>
    <definedName name="sdakjkjsad" hidden="1">#REF!</definedName>
    <definedName name="sdffds" hidden="1">#REF!</definedName>
    <definedName name="sdfsdf">#REF!</definedName>
    <definedName name="sdfsfd" hidden="1">#REF!</definedName>
    <definedName name="SECTORS" localSheetId="11">#REF!</definedName>
    <definedName name="SECTORS">#REF!</definedName>
    <definedName name="seitable">#REF!</definedName>
    <definedName name="sencount" hidden="1">2</definedName>
    <definedName name="SENTIM">#REF!</definedName>
    <definedName name="SPee_2" localSheetId="26">#REF!</definedName>
    <definedName name="SPee_2" localSheetId="11">#REF!</definedName>
    <definedName name="SPee_2">#REF!</definedName>
    <definedName name="SPer_2" localSheetId="11">#REF!</definedName>
    <definedName name="SPer_2">#REF!</definedName>
    <definedName name="SPPY15" localSheetId="11">#REF!</definedName>
    <definedName name="SPPY15">#REF!</definedName>
    <definedName name="SPPY16" localSheetId="11">#REF!</definedName>
    <definedName name="SPPY16">#REF!</definedName>
    <definedName name="SPPY17" localSheetId="11">#REF!</definedName>
    <definedName name="SPPY17">#REF!</definedName>
    <definedName name="SPPY18" localSheetId="11">#REF!</definedName>
    <definedName name="SPPY18">#REF!</definedName>
    <definedName name="SPPY19" localSheetId="11">#REF!</definedName>
    <definedName name="SPPY19">#REF!</definedName>
    <definedName name="SPPY20" localSheetId="11">#REF!</definedName>
    <definedName name="SPPY20">#REF!</definedName>
    <definedName name="SprejetiProracun" localSheetId="11">#REF!</definedName>
    <definedName name="SprejetiProracun">#REF!</definedName>
    <definedName name="SR_3" localSheetId="11">#REF!</definedName>
    <definedName name="SR_3">#REF!</definedName>
    <definedName name="SR_5" localSheetId="11">#REF!</definedName>
    <definedName name="SR_5">#REF!</definedName>
    <definedName name="ss" localSheetId="7">#REF!</definedName>
    <definedName name="ss" localSheetId="8">#REF!</definedName>
    <definedName name="ss" localSheetId="9">#REF!</definedName>
    <definedName name="SS">#REF!</definedName>
    <definedName name="sss" hidden="1">#REF!</definedName>
    <definedName name="StatusTable">#REF!</definedName>
    <definedName name="T1.13" localSheetId="11">#REF!</definedName>
    <definedName name="T1.13">#REF!</definedName>
    <definedName name="t2q" localSheetId="11">#REF!</definedName>
    <definedName name="t2q">#REF!</definedName>
    <definedName name="TAB1A" localSheetId="11">#REF!</definedName>
    <definedName name="TAB1A">#REF!</definedName>
    <definedName name="TAB1CK" localSheetId="11">#REF!</definedName>
    <definedName name="TAB1CK">#REF!</definedName>
    <definedName name="Tab25a" localSheetId="11">#REF!</definedName>
    <definedName name="Tab25a">#REF!</definedName>
    <definedName name="Tab25b" localSheetId="11">#REF!</definedName>
    <definedName name="Tab25b">#REF!</definedName>
    <definedName name="TAB2A" localSheetId="11">#REF!</definedName>
    <definedName name="TAB2A">#REF!</definedName>
    <definedName name="TAB5A" localSheetId="11">#REF!</definedName>
    <definedName name="TAB5A">#REF!</definedName>
    <definedName name="TAB6A" localSheetId="11">#REF!</definedName>
    <definedName name="TAB6A">#REF!</definedName>
    <definedName name="TAB6B" localSheetId="11">#REF!</definedName>
    <definedName name="TAB6B">#REF!</definedName>
    <definedName name="TAB6C" localSheetId="11">#REF!</definedName>
    <definedName name="TAB6C">#REF!</definedName>
    <definedName name="TAB7A" localSheetId="11">#REF!</definedName>
    <definedName name="TAB7A">#REF!</definedName>
    <definedName name="tabC1" localSheetId="11">#REF!</definedName>
    <definedName name="tabC1">#REF!</definedName>
    <definedName name="tabC2" localSheetId="11">#REF!</definedName>
    <definedName name="tabC2">#REF!</definedName>
    <definedName name="Tabela_6a" localSheetId="11">#REF!</definedName>
    <definedName name="Tabela_6a">#REF!</definedName>
    <definedName name="tabela3a" localSheetId="11">#REF!</definedName>
    <definedName name="tabela3a">#REF!</definedName>
    <definedName name="Tabelaxx" localSheetId="11">#REF!</definedName>
    <definedName name="Tabelaxx">#REF!</definedName>
    <definedName name="tabF" localSheetId="11">#REF!</definedName>
    <definedName name="tabF">#REF!</definedName>
    <definedName name="tabH" localSheetId="11">#REF!</definedName>
    <definedName name="tabH">#REF!</definedName>
    <definedName name="tabI" localSheetId="11">#REF!</definedName>
    <definedName name="tabI">#REF!</definedName>
    <definedName name="Table__47">#REF!</definedName>
    <definedName name="Table_2._Country_X___Public_Sector_Financing_1" localSheetId="11">#REF!</definedName>
    <definedName name="Table_2._Country_X___Public_Sector_Financing_1">#REF!</definedName>
    <definedName name="Table_4SR" localSheetId="11">#REF!</definedName>
    <definedName name="Table_4SR">#REF!</definedName>
    <definedName name="Table_debt">#REF!</definedName>
    <definedName name="TABLE1" localSheetId="11">#REF!</definedName>
    <definedName name="TABLE1">#REF!</definedName>
    <definedName name="Table1printarea" localSheetId="11">#REF!</definedName>
    <definedName name="Table1printarea">#REF!</definedName>
    <definedName name="table30" localSheetId="11">#REF!</definedName>
    <definedName name="table30">#REF!</definedName>
    <definedName name="TABLE31" localSheetId="11">#REF!</definedName>
    <definedName name="TABLE31">#REF!</definedName>
    <definedName name="TABLE32" localSheetId="11">#REF!</definedName>
    <definedName name="TABLE32">#REF!</definedName>
    <definedName name="TABLE33" localSheetId="11">#REF!</definedName>
    <definedName name="TABLE33">#REF!</definedName>
    <definedName name="TABLE4" localSheetId="11">#REF!</definedName>
    <definedName name="TABLE4">#REF!</definedName>
    <definedName name="table6" localSheetId="11">#REF!</definedName>
    <definedName name="table6">#REF!</definedName>
    <definedName name="table9" localSheetId="11">#REF!</definedName>
    <definedName name="table9">#REF!</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20" hidden="1">{"g95_96m1",#N/A,FALSE,"Graf(95+96)M";"g95_96m2",#N/A,FALSE,"Graf(95+96)M";"g95_96mb1",#N/A,FALSE,"Graf(95+96)Mb";"g95_96mb2",#N/A,FALSE,"Graf(95+96)Mb";"g95_96f1",#N/A,FALSE,"Graf(95+96)F";"g95_96f2",#N/A,FALSE,"Graf(95+96)F";"g95_96fb1",#N/A,FALSE,"Graf(95+96)Fb";"g95_96fb2",#N/A,FALSE,"Graf(95+96)Fb"}</definedName>
    <definedName name="tabx" localSheetId="4"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11" hidden="1">{"g95_96m1",#N/A,FALSE,"Graf(95+96)M";"g95_96m2",#N/A,FALSE,"Graf(95+96)M";"g95_96mb1",#N/A,FALSE,"Graf(95+96)Mb";"g95_96mb2",#N/A,FALSE,"Graf(95+96)Mb";"g95_96f1",#N/A,FALSE,"Graf(95+96)F";"g95_96f2",#N/A,FALSE,"Graf(95+96)F";"g95_96fb1",#N/A,FALSE,"Graf(95+96)Fb";"g95_96fb2",#N/A,FALSE,"Graf(95+96)Fb"}</definedName>
    <definedName name="tabx" localSheetId="22"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ME" localSheetId="13">#REF!</definedName>
    <definedName name="TAME" localSheetId="14">#REF!</definedName>
    <definedName name="TAME" localSheetId="16">#REF!</definedName>
    <definedName name="TAME" localSheetId="11">#REF!</definedName>
    <definedName name="TAME">#REF!</definedName>
    <definedName name="Tbl_GFN">#REF!</definedName>
    <definedName name="tblChecks">#REF!</definedName>
    <definedName name="tblLinks">#REF!</definedName>
    <definedName name="TEMP" localSheetId="26">#REF!</definedName>
    <definedName name="TEMP" localSheetId="11">#REF!</definedName>
    <definedName name="TEMP">#REF!</definedName>
    <definedName name="tempo_kles" localSheetId="11">#REF!</definedName>
    <definedName name="tempo_kles">#REF!</definedName>
    <definedName name="tempo_kles_2" localSheetId="11">#REF!</definedName>
    <definedName name="tempo_kles_2">#REF!</definedName>
    <definedName name="text" localSheetId="3" hidden="1">{#N/A,#N/A,FALSE,"CB";#N/A,#N/A,FALSE,"CMB";#N/A,#N/A,FALSE,"BSYS";#N/A,#N/A,FALSE,"NBFI";#N/A,#N/A,FALSE,"FSYS"}</definedName>
    <definedName name="text" localSheetId="20" hidden="1">{#N/A,#N/A,FALSE,"CB";#N/A,#N/A,FALSE,"CMB";#N/A,#N/A,FALSE,"BSYS";#N/A,#N/A,FALSE,"NBFI";#N/A,#N/A,FALSE,"FSYS"}</definedName>
    <definedName name="text" localSheetId="26" hidden="1">{#N/A,#N/A,FALSE,"CB";#N/A,#N/A,FALSE,"CMB";#N/A,#N/A,FALSE,"BSYS";#N/A,#N/A,FALSE,"NBFI";#N/A,#N/A,FALSE,"FSYS"}</definedName>
    <definedName name="text" localSheetId="4" hidden="1">{#N/A,#N/A,FALSE,"CB";#N/A,#N/A,FALSE,"CMB";#N/A,#N/A,FALSE,"BSYS";#N/A,#N/A,FALSE,"NBFI";#N/A,#N/A,FALSE,"FSYS"}</definedName>
    <definedName name="text" localSheetId="6" hidden="1">{#N/A,#N/A,FALSE,"CB";#N/A,#N/A,FALSE,"CMB";#N/A,#N/A,FALSE,"BSYS";#N/A,#N/A,FALSE,"NBFI";#N/A,#N/A,FALSE,"FSYS"}</definedName>
    <definedName name="text" localSheetId="11" hidden="1">{#N/A,#N/A,FALSE,"CB";#N/A,#N/A,FALSE,"CMB";#N/A,#N/A,FALSE,"BSYS";#N/A,#N/A,FALSE,"NBFI";#N/A,#N/A,FALSE,"FSYS"}</definedName>
    <definedName name="text" localSheetId="22" hidden="1">{#N/A,#N/A,FALSE,"CB";#N/A,#N/A,FALSE,"CMB";#N/A,#N/A,FALSE,"BSYS";#N/A,#N/A,FALSE,"NBFI";#N/A,#N/A,FALSE,"FSYS"}</definedName>
    <definedName name="text" hidden="1">{#N/A,#N/A,FALSE,"CB";#N/A,#N/A,FALSE,"CMB";#N/A,#N/A,FALSE,"BSYS";#N/A,#N/A,FALSE,"NBFI";#N/A,#N/A,FALSE,"FSYS"}</definedName>
    <definedName name="TMG_D">#REF!</definedName>
    <definedName name="TMGO">#N/A</definedName>
    <definedName name="TOWEO" localSheetId="11">#REF!</definedName>
    <definedName name="TOWEO">#REF!</definedName>
    <definedName name="TRADE3" localSheetId="13">#REF!</definedName>
    <definedName name="TRADE3" localSheetId="14">#REF!</definedName>
    <definedName name="TRADE3" localSheetId="16">#REF!</definedName>
    <definedName name="TRADE3" localSheetId="11">#REF!</definedName>
    <definedName name="TRADE3">#REF!</definedName>
    <definedName name="trans" localSheetId="11">#REF!</definedName>
    <definedName name="trans">#REF!</definedName>
    <definedName name="Transfer_check" localSheetId="11">#REF!</definedName>
    <definedName name="Transfer_check">#REF!</definedName>
    <definedName name="Transformation_codes">#REF!</definedName>
    <definedName name="TRANSNAVE" localSheetId="11">#REF!</definedName>
    <definedName name="TRANSNAVE">#REF!</definedName>
    <definedName name="TRNR_047ad6496ad7458c9be195054d469f3c_23_4" hidden="1">#REF!</definedName>
    <definedName name="TRNR_47f1de811b7543e98b32a56e7866739d_256_4" hidden="1">#REF!</definedName>
    <definedName name="TRNR_4b1135490df14bad9723170c2a0f8545_112_2" hidden="1">#REF!</definedName>
    <definedName name="TRNR_6cff38ff8b5b4acfa37c9e28b86d4ea6_2_1" hidden="1">#REF!</definedName>
    <definedName name="TRNR_6f53b788e2ad4f8c938a0ed06c0dc4fd_16_40" hidden="1">#REF!</definedName>
    <definedName name="TRNR_9be68cbf9ee54bdf936aaadfba77fb3d_16_40" hidden="1">#REF!</definedName>
    <definedName name="TRNR_ada98ea2320a4aec9fc7527bfae5b47a_16_40" hidden="1">#REF!</definedName>
    <definedName name="TRNR_cefc18270ee34a6186d764a58f992abe_2_127" hidden="1">#REF!</definedName>
    <definedName name="tt" localSheetId="2" hidden="1">{"Tab1",#N/A,FALSE,"P";"Tab2",#N/A,FALSE,"P"}</definedName>
    <definedName name="tt" localSheetId="3" hidden="1">{"Tab1",#N/A,FALSE,"P";"Tab2",#N/A,FALSE,"P"}</definedName>
    <definedName name="tt" localSheetId="20" hidden="1">{"Tab1",#N/A,FALSE,"P";"Tab2",#N/A,FALSE,"P"}</definedName>
    <definedName name="tt" localSheetId="26" hidden="1">{"Tab1",#N/A,FALSE,"P";"Tab2",#N/A,FALSE,"P"}</definedName>
    <definedName name="tt" localSheetId="4" hidden="1">{"Tab1",#N/A,FALSE,"P";"Tab2",#N/A,FALSE,"P"}</definedName>
    <definedName name="tt" localSheetId="6" hidden="1">{"Tab1",#N/A,FALSE,"P";"Tab2",#N/A,FALSE,"P"}</definedName>
    <definedName name="tt" localSheetId="11" hidden="1">{"Tab1",#N/A,FALSE,"P";"Tab2",#N/A,FALSE,"P"}</definedName>
    <definedName name="tt" localSheetId="22" hidden="1">{"Tab1",#N/A,FALSE,"P";"Tab2",#N/A,FALSE,"P"}</definedName>
    <definedName name="tt" hidden="1">{"Tab1",#N/A,FALSE,"P";"Tab2",#N/A,FALSE,"P"}</definedName>
    <definedName name="ttt" localSheetId="2" hidden="1">{"Tab1",#N/A,FALSE,"P";"Tab2",#N/A,FALSE,"P"}</definedName>
    <definedName name="ttt" localSheetId="3" hidden="1">{"Tab1",#N/A,FALSE,"P";"Tab2",#N/A,FALSE,"P"}</definedName>
    <definedName name="ttt" localSheetId="20" hidden="1">{"Tab1",#N/A,FALSE,"P";"Tab2",#N/A,FALSE,"P"}</definedName>
    <definedName name="ttt" localSheetId="26" hidden="1">{"Tab1",#N/A,FALSE,"P";"Tab2",#N/A,FALSE,"P"}</definedName>
    <definedName name="ttt" localSheetId="4" hidden="1">{"Tab1",#N/A,FALSE,"P";"Tab2",#N/A,FALSE,"P"}</definedName>
    <definedName name="ttt" localSheetId="6" hidden="1">{"Tab1",#N/A,FALSE,"P";"Tab2",#N/A,FALSE,"P"}</definedName>
    <definedName name="ttt" localSheetId="11" hidden="1">{"Tab1",#N/A,FALSE,"P";"Tab2",#N/A,FALSE,"P"}</definedName>
    <definedName name="ttt" localSheetId="22" hidden="1">{"Tab1",#N/A,FALSE,"P";"Tab2",#N/A,FALSE,"P"}</definedName>
    <definedName name="ttt" hidden="1">{"Tab1",#N/A,FALSE,"P";"Tab2",#N/A,FALSE,"P"}</definedName>
    <definedName name="ttttt" localSheetId="3" hidden="1">#REF!</definedName>
    <definedName name="ttttt" localSheetId="4" hidden="1">#REF!</definedName>
    <definedName name="ttttt" localSheetId="11" hidden="1">#REF!</definedName>
    <definedName name="ttttt" hidden="1">#REF!</definedName>
    <definedName name="TTTTTTTTTTTT">#REF!</definedName>
    <definedName name="TXG_D">#N/A</definedName>
    <definedName name="TXGO">#N/A</definedName>
    <definedName name="u163lnulcm_x_et.m" localSheetId="11">#REF!</definedName>
    <definedName name="u163lnulcm_x_et.m">#REF!</definedName>
    <definedName name="UB_2" localSheetId="11">#REF!</definedName>
    <definedName name="UB_2">#REF!</definedName>
    <definedName name="UB_2n" localSheetId="11">#REF!</definedName>
    <definedName name="UB_2n">#REF!</definedName>
    <definedName name="UB_3" localSheetId="11">#REF!</definedName>
    <definedName name="UB_3">#REF!</definedName>
    <definedName name="UB_3n" localSheetId="11">#REF!</definedName>
    <definedName name="UB_3n">#REF!</definedName>
    <definedName name="UB_4" localSheetId="11">#REF!</definedName>
    <definedName name="UB_4">#REF!</definedName>
    <definedName name="UB_4n" localSheetId="11">#REF!</definedName>
    <definedName name="UB_4n">#REF!</definedName>
    <definedName name="UB_5" localSheetId="11">#REF!</definedName>
    <definedName name="UB_5">#REF!</definedName>
    <definedName name="UB_5n" localSheetId="11">#REF!</definedName>
    <definedName name="UB_5n">#REF!</definedName>
    <definedName name="UB_6" localSheetId="11">#REF!</definedName>
    <definedName name="UB_6">#REF!</definedName>
    <definedName name="UB_6n" localSheetId="11">#REF!</definedName>
    <definedName name="UB_6n">#REF!</definedName>
    <definedName name="ULC_CZ">#REF!</definedName>
    <definedName name="ULC_PART">#REF!</definedName>
    <definedName name="Universities" localSheetId="11">#REF!</definedName>
    <definedName name="Universities">#REF!</definedName>
    <definedName name="UPee_2" localSheetId="11">#REF!</definedName>
    <definedName name="UPee_2">#REF!</definedName>
    <definedName name="UPer_2" localSheetId="11">#REF!</definedName>
    <definedName name="UPer_2">#REF!</definedName>
    <definedName name="Uruguay">#REF!</definedName>
    <definedName name="USERNAME" localSheetId="11">#REF!</definedName>
    <definedName name="USERNAME">#REF!</definedName>
    <definedName name="uu" localSheetId="2" hidden="1">{"Riqfin97",#N/A,FALSE,"Tran";"Riqfinpro",#N/A,FALSE,"Tran"}</definedName>
    <definedName name="uu" localSheetId="3" hidden="1">{"Riqfin97",#N/A,FALSE,"Tran";"Riqfinpro",#N/A,FALSE,"Tran"}</definedName>
    <definedName name="uu" localSheetId="20" hidden="1">{"Riqfin97",#N/A,FALSE,"Tran";"Riqfinpro",#N/A,FALSE,"Tran"}</definedName>
    <definedName name="uu" localSheetId="26" hidden="1">{"Riqfin97",#N/A,FALSE,"Tran";"Riqfinpro",#N/A,FALSE,"Tran"}</definedName>
    <definedName name="uu" localSheetId="4" hidden="1">{"Riqfin97",#N/A,FALSE,"Tran";"Riqfinpro",#N/A,FALSE,"Tran"}</definedName>
    <definedName name="uu" localSheetId="6" hidden="1">{"Riqfin97",#N/A,FALSE,"Tran";"Riqfinpro",#N/A,FALSE,"Tran"}</definedName>
    <definedName name="uu" localSheetId="11" hidden="1">{"Riqfin97",#N/A,FALSE,"Tran";"Riqfinpro",#N/A,FALSE,"Tran"}</definedName>
    <definedName name="uu" localSheetId="22" hidden="1">{"Riqfin97",#N/A,FALSE,"Tran";"Riqfinpro",#N/A,FALSE,"Tran"}</definedName>
    <definedName name="uu" hidden="1">{"Riqfin97",#N/A,FALSE,"Tran";"Riqfinpro",#N/A,FALSE,"Tran"}</definedName>
    <definedName name="uuu" localSheetId="2" hidden="1">{"Riqfin97",#N/A,FALSE,"Tran";"Riqfinpro",#N/A,FALSE,"Tran"}</definedName>
    <definedName name="uuu" localSheetId="3" hidden="1">{"Riqfin97",#N/A,FALSE,"Tran";"Riqfinpro",#N/A,FALSE,"Tran"}</definedName>
    <definedName name="uuu" localSheetId="20" hidden="1">{"Riqfin97",#N/A,FALSE,"Tran";"Riqfinpro",#N/A,FALSE,"Tran"}</definedName>
    <definedName name="uuu" localSheetId="26" hidden="1">{"Riqfin97",#N/A,FALSE,"Tran";"Riqfinpro",#N/A,FALSE,"Tran"}</definedName>
    <definedName name="uuu" localSheetId="4" hidden="1">{"Riqfin97",#N/A,FALSE,"Tran";"Riqfinpro",#N/A,FALSE,"Tran"}</definedName>
    <definedName name="uuu" localSheetId="6" hidden="1">{"Riqfin97",#N/A,FALSE,"Tran";"Riqfinpro",#N/A,FALSE,"Tran"}</definedName>
    <definedName name="uuu" localSheetId="11" hidden="1">{"Riqfin97",#N/A,FALSE,"Tran";"Riqfinpro",#N/A,FALSE,"Tran"}</definedName>
    <definedName name="uuu" localSheetId="22" hidden="1">{"Riqfin97",#N/A,FALSE,"Tran";"Riqfinpro",#N/A,FALSE,"Tran"}</definedName>
    <definedName name="uuu" hidden="1">{"Riqfin97",#N/A,FALSE,"Tran";"Riqfinpro",#N/A,FALSE,"Tran"}</definedName>
    <definedName name="UUUUUUUUUUU">#REF!</definedName>
    <definedName name="V">#REF!</definedName>
    <definedName name="ValidationList" localSheetId="11">#REF!</definedName>
    <definedName name="ValidationList">#REF!</definedName>
    <definedName name="VeljavniProracun" localSheetId="11">#REF!</definedName>
    <definedName name="VeljavniProracun">#REF!</definedName>
    <definedName name="Venezuela" localSheetId="11">#REF!</definedName>
    <definedName name="Venezuela">#REF!</definedName>
    <definedName name="vv" localSheetId="2" hidden="1">{"Tab1",#N/A,FALSE,"P";"Tab2",#N/A,FALSE,"P"}</definedName>
    <definedName name="vv" localSheetId="3" hidden="1">{"Tab1",#N/A,FALSE,"P";"Tab2",#N/A,FALSE,"P"}</definedName>
    <definedName name="vv" localSheetId="20" hidden="1">{"Tab1",#N/A,FALSE,"P";"Tab2",#N/A,FALSE,"P"}</definedName>
    <definedName name="vv" localSheetId="26" hidden="1">{"Tab1",#N/A,FALSE,"P";"Tab2",#N/A,FALSE,"P"}</definedName>
    <definedName name="vv" localSheetId="4" hidden="1">{"Tab1",#N/A,FALSE,"P";"Tab2",#N/A,FALSE,"P"}</definedName>
    <definedName name="vv" localSheetId="6" hidden="1">{"Tab1",#N/A,FALSE,"P";"Tab2",#N/A,FALSE,"P"}</definedName>
    <definedName name="vv" localSheetId="11" hidden="1">{"Tab1",#N/A,FALSE,"P";"Tab2",#N/A,FALSE,"P"}</definedName>
    <definedName name="vv" localSheetId="22" hidden="1">{"Tab1",#N/A,FALSE,"P";"Tab2",#N/A,FALSE,"P"}</definedName>
    <definedName name="vv" hidden="1">{"Tab1",#N/A,FALSE,"P";"Tab2",#N/A,FALSE,"P"}</definedName>
    <definedName name="vvv" localSheetId="2" hidden="1">{"Tab1",#N/A,FALSE,"P";"Tab2",#N/A,FALSE,"P"}</definedName>
    <definedName name="vvv" localSheetId="3" hidden="1">{"Tab1",#N/A,FALSE,"P";"Tab2",#N/A,FALSE,"P"}</definedName>
    <definedName name="vvv" localSheetId="20" hidden="1">{"Tab1",#N/A,FALSE,"P";"Tab2",#N/A,FALSE,"P"}</definedName>
    <definedName name="vvv" localSheetId="26" hidden="1">{"Tab1",#N/A,FALSE,"P";"Tab2",#N/A,FALSE,"P"}</definedName>
    <definedName name="vvv" localSheetId="4" hidden="1">{"Tab1",#N/A,FALSE,"P";"Tab2",#N/A,FALSE,"P"}</definedName>
    <definedName name="vvv" localSheetId="6" hidden="1">{"Tab1",#N/A,FALSE,"P";"Tab2",#N/A,FALSE,"P"}</definedName>
    <definedName name="vvv" localSheetId="11" hidden="1">{"Tab1",#N/A,FALSE,"P";"Tab2",#N/A,FALSE,"P"}</definedName>
    <definedName name="vvv" localSheetId="22" hidden="1">{"Tab1",#N/A,FALSE,"P";"Tab2",#N/A,FALSE,"P"}</definedName>
    <definedName name="vvv" hidden="1">{"Tab1",#N/A,FALSE,"P";"Tab2",#N/A,FALSE,"P"}</definedName>
    <definedName name="we11pcpi.m" localSheetId="11">#REF!</definedName>
    <definedName name="we11pcpi.m">#REF!</definedName>
    <definedName name="werer" hidden="1">#REF!</definedName>
    <definedName name="WMENU" localSheetId="11">#REF!</definedName>
    <definedName name="WMENU">#REF!</definedName>
    <definedName name="wqr" hidden="1">#REF!</definedName>
    <definedName name="wrn.1993_2002." localSheetId="3" hidden="1">{"1993_2002",#N/A,FALSE,"UnderlyingData"}</definedName>
    <definedName name="wrn.1993_2002." localSheetId="20" hidden="1">{"1993_2002",#N/A,FALSE,"UnderlyingData"}</definedName>
    <definedName name="wrn.1993_2002." localSheetId="26" hidden="1">{"1993_2002",#N/A,FALSE,"UnderlyingData"}</definedName>
    <definedName name="wrn.1993_2002." localSheetId="4" hidden="1">{"1993_2002",#N/A,FALSE,"UnderlyingData"}</definedName>
    <definedName name="wrn.1993_2002." localSheetId="6" hidden="1">{"1993_2002",#N/A,FALSE,"UnderlyingData"}</definedName>
    <definedName name="wrn.1993_2002." localSheetId="11" hidden="1">{"1993_2002",#N/A,FALSE,"UnderlyingData"}</definedName>
    <definedName name="wrn.1993_2002." localSheetId="22" hidden="1">{"1993_2002",#N/A,FALSE,"UnderlyingData"}</definedName>
    <definedName name="wrn.1993_2002." hidden="1">{"1993_2002",#N/A,FALSE,"UnderlyingData"}</definedName>
    <definedName name="wrn.a11._.general._.government." localSheetId="3" hidden="1">{"a11 general government",#N/A,FALSE,"RED Tables"}</definedName>
    <definedName name="wrn.a11._.general._.government." localSheetId="20" hidden="1">{"a11 general government",#N/A,FALSE,"RED Tables"}</definedName>
    <definedName name="wrn.a11._.general._.government." localSheetId="26" hidden="1">{"a11 general government",#N/A,FALSE,"RED Tables"}</definedName>
    <definedName name="wrn.a11._.general._.government." localSheetId="4" hidden="1">{"a11 general government",#N/A,FALSE,"RED Tables"}</definedName>
    <definedName name="wrn.a11._.general._.government." localSheetId="6" hidden="1">{"a11 general government",#N/A,FALSE,"RED Tables"}</definedName>
    <definedName name="wrn.a11._.general._.government." localSheetId="11" hidden="1">{"a11 general government",#N/A,FALSE,"RED Tables"}</definedName>
    <definedName name="wrn.a11._.general._.government." localSheetId="22" hidden="1">{"a11 general government",#N/A,FALSE,"RED Tables"}</definedName>
    <definedName name="wrn.a11._.general._.government." hidden="1">{"a11 general government",#N/A,FALSE,"RED Tables"}</definedName>
    <definedName name="wrn.a12._.Federal._.Government." localSheetId="3" hidden="1">{"a12 Federal Government",#N/A,FALSE,"RED Tables"}</definedName>
    <definedName name="wrn.a12._.Federal._.Government." localSheetId="20" hidden="1">{"a12 Federal Government",#N/A,FALSE,"RED Tables"}</definedName>
    <definedName name="wrn.a12._.Federal._.Government." localSheetId="26" hidden="1">{"a12 Federal Government",#N/A,FALSE,"RED Tables"}</definedName>
    <definedName name="wrn.a12._.Federal._.Government." localSheetId="4" hidden="1">{"a12 Federal Government",#N/A,FALSE,"RED Tables"}</definedName>
    <definedName name="wrn.a12._.Federal._.Government." localSheetId="6" hidden="1">{"a12 Federal Government",#N/A,FALSE,"RED Tables"}</definedName>
    <definedName name="wrn.a12._.Federal._.Government." localSheetId="11" hidden="1">{"a12 Federal Government",#N/A,FALSE,"RED Tables"}</definedName>
    <definedName name="wrn.a12._.Federal._.Government." localSheetId="22" hidden="1">{"a12 Federal Government",#N/A,FALSE,"RED Tables"}</definedName>
    <definedName name="wrn.a12._.Federal._.Government." hidden="1">{"a12 Federal Government",#N/A,FALSE,"RED Tables"}</definedName>
    <definedName name="wrn.a13._.social._.security." localSheetId="3" hidden="1">{"a13 social security",#N/A,FALSE,"RED Tables"}</definedName>
    <definedName name="wrn.a13._.social._.security." localSheetId="20" hidden="1">{"a13 social security",#N/A,FALSE,"RED Tables"}</definedName>
    <definedName name="wrn.a13._.social._.security." localSheetId="26" hidden="1">{"a13 social security",#N/A,FALSE,"RED Tables"}</definedName>
    <definedName name="wrn.a13._.social._.security." localSheetId="4" hidden="1">{"a13 social security",#N/A,FALSE,"RED Tables"}</definedName>
    <definedName name="wrn.a13._.social._.security." localSheetId="6" hidden="1">{"a13 social security",#N/A,FALSE,"RED Tables"}</definedName>
    <definedName name="wrn.a13._.social._.security." localSheetId="11" hidden="1">{"a13 social security",#N/A,FALSE,"RED Tables"}</definedName>
    <definedName name="wrn.a13._.social._.security." localSheetId="22" hidden="1">{"a13 social security",#N/A,FALSE,"RED Tables"}</definedName>
    <definedName name="wrn.a13._.social._.security." hidden="1">{"a13 social security",#N/A,FALSE,"RED Tables"}</definedName>
    <definedName name="wrn.a14._.regions._.and._.communities." localSheetId="3" hidden="1">{"a14 regions and communities",#N/A,FALSE,"RED Tables"}</definedName>
    <definedName name="wrn.a14._.regions._.and._.communities." localSheetId="20" hidden="1">{"a14 regions and communities",#N/A,FALSE,"RED Tables"}</definedName>
    <definedName name="wrn.a14._.regions._.and._.communities." localSheetId="26" hidden="1">{"a14 regions and communities",#N/A,FALSE,"RED Tables"}</definedName>
    <definedName name="wrn.a14._.regions._.and._.communities." localSheetId="4" hidden="1">{"a14 regions and communities",#N/A,FALSE,"RED Tables"}</definedName>
    <definedName name="wrn.a14._.regions._.and._.communities." localSheetId="6" hidden="1">{"a14 regions and communities",#N/A,FALSE,"RED Tables"}</definedName>
    <definedName name="wrn.a14._.regions._.and._.communities." localSheetId="11" hidden="1">{"a14 regions and communities",#N/A,FALSE,"RED Tables"}</definedName>
    <definedName name="wrn.a14._.regions._.and._.communities." localSheetId="22" hidden="1">{"a14 regions and communities",#N/A,FALSE,"RED Tables"}</definedName>
    <definedName name="wrn.a14._.regions._.and._.communities." hidden="1">{"a14 regions and communities",#N/A,FALSE,"RED Tables"}</definedName>
    <definedName name="wrn.a15._.local._.governments." localSheetId="3" hidden="1">{"a15 local governments",#N/A,FALSE,"RED Tables"}</definedName>
    <definedName name="wrn.a15._.local._.governments." localSheetId="20" hidden="1">{"a15 local governments",#N/A,FALSE,"RED Tables"}</definedName>
    <definedName name="wrn.a15._.local._.governments." localSheetId="26" hidden="1">{"a15 local governments",#N/A,FALSE,"RED Tables"}</definedName>
    <definedName name="wrn.a15._.local._.governments." localSheetId="4" hidden="1">{"a15 local governments",#N/A,FALSE,"RED Tables"}</definedName>
    <definedName name="wrn.a15._.local._.governments." localSheetId="6" hidden="1">{"a15 local governments",#N/A,FALSE,"RED Tables"}</definedName>
    <definedName name="wrn.a15._.local._.governments." localSheetId="11" hidden="1">{"a15 local governments",#N/A,FALSE,"RED Tables"}</definedName>
    <definedName name="wrn.a15._.local._.governments." localSheetId="22" hidden="1">{"a15 local governments",#N/A,FALSE,"RED Tables"}</definedName>
    <definedName name="wrn.a15._.local._.governments." hidden="1">{"a15 local governments",#N/A,FALSE,"RED Tables"}</definedName>
    <definedName name="wrn.BOP_MIDTERM." localSheetId="3" hidden="1">{"BOP_TAB",#N/A,FALSE,"N";"MIDTERM_TAB",#N/A,FALSE,"O"}</definedName>
    <definedName name="wrn.BOP_MIDTERM." localSheetId="20" hidden="1">{"BOP_TAB",#N/A,FALSE,"N";"MIDTERM_TAB",#N/A,FALSE,"O"}</definedName>
    <definedName name="wrn.BOP_MIDTERM." localSheetId="26" hidden="1">{"BOP_TAB",#N/A,FALSE,"N";"MIDTERM_TAB",#N/A,FALSE,"O"}</definedName>
    <definedName name="wrn.BOP_MIDTERM." localSheetId="4" hidden="1">{"BOP_TAB",#N/A,FALSE,"N";"MIDTERM_TAB",#N/A,FALSE,"O"}</definedName>
    <definedName name="wrn.BOP_MIDTERM." localSheetId="6" hidden="1">{"BOP_TAB",#N/A,FALSE,"N";"MIDTERM_TAB",#N/A,FALSE,"O"}</definedName>
    <definedName name="wrn.BOP_MIDTERM." localSheetId="11" hidden="1">{"BOP_TAB",#N/A,FALSE,"N";"MIDTERM_TAB",#N/A,FALSE,"O"}</definedName>
    <definedName name="wrn.BOP_MIDTERM." localSheetId="22" hidden="1">{"BOP_TAB",#N/A,FALSE,"N";"MIDTERM_TAB",#N/A,FALSE,"O"}</definedName>
    <definedName name="wrn.BOP_MIDTERM." hidden="1">{"BOP_TAB",#N/A,FALSE,"N";"MIDTERM_TAB",#N/A,FALSE,"O"}</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20" hidden="1">{"g95_96m1",#N/A,FALSE,"Graf(95+96)M";"g95_96m2",#N/A,FALSE,"Graf(95+96)M";"g95_96mb1",#N/A,FALSE,"Graf(95+96)Mb";"g95_96mb2",#N/A,FALSE,"Graf(95+96)Mb";"g95_96f1",#N/A,FALSE,"Graf(95+96)F";"g95_96f2",#N/A,FALSE,"Graf(95+96)F";"g95_96fb1",#N/A,FALSE,"Graf(95+96)Fb";"g95_96fb2",#N/A,FALSE,"Graf(95+96)Fb"}</definedName>
    <definedName name="wrn.Graf95_96." localSheetId="4"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11" hidden="1">{"g95_96m1",#N/A,FALSE,"Graf(95+96)M";"g95_96m2",#N/A,FALSE,"Graf(95+96)M";"g95_96mb1",#N/A,FALSE,"Graf(95+96)Mb";"g95_96mb2",#N/A,FALSE,"Graf(95+96)Mb";"g95_96f1",#N/A,FALSE,"Graf(95+96)F";"g95_96f2",#N/A,FALSE,"Graf(95+96)F";"g95_96fb1",#N/A,FALSE,"Graf(95+96)Fb";"g95_96fb2",#N/A,FALSE,"Graf(95+96)Fb"}</definedName>
    <definedName name="wrn.Graf95_96." localSheetId="22"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nput._.and._.output._.tables." localSheetId="3"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2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3" hidden="1">{#N/A,#N/A,FALSE,"CB";#N/A,#N/A,FALSE,"CMB";#N/A,#N/A,FALSE,"BSYS";#N/A,#N/A,FALSE,"NBFI";#N/A,#N/A,FALSE,"FSYS"}</definedName>
    <definedName name="wrn.MAIN." localSheetId="20" hidden="1">{#N/A,#N/A,FALSE,"CB";#N/A,#N/A,FALSE,"CMB";#N/A,#N/A,FALSE,"BSYS";#N/A,#N/A,FALSE,"NBFI";#N/A,#N/A,FALSE,"FSYS"}</definedName>
    <definedName name="wrn.MAIN." localSheetId="26" hidden="1">{#N/A,#N/A,FALSE,"CB";#N/A,#N/A,FALSE,"CMB";#N/A,#N/A,FALSE,"BSYS";#N/A,#N/A,FALSE,"NBFI";#N/A,#N/A,FALSE,"FSYS"}</definedName>
    <definedName name="wrn.MAIN." localSheetId="4" hidden="1">{#N/A,#N/A,FALSE,"CB";#N/A,#N/A,FALSE,"CMB";#N/A,#N/A,FALSE,"BSYS";#N/A,#N/A,FALSE,"NBFI";#N/A,#N/A,FALSE,"FSYS"}</definedName>
    <definedName name="wrn.MAIN." localSheetId="6" hidden="1">{#N/A,#N/A,FALSE,"CB";#N/A,#N/A,FALSE,"CMB";#N/A,#N/A,FALSE,"BSYS";#N/A,#N/A,FALSE,"NBFI";#N/A,#N/A,FALSE,"FSYS"}</definedName>
    <definedName name="wrn.MAIN." localSheetId="11" hidden="1">{#N/A,#N/A,FALSE,"CB";#N/A,#N/A,FALSE,"CMB";#N/A,#N/A,FALSE,"BSYS";#N/A,#N/A,FALSE,"NBFI";#N/A,#N/A,FALSE,"FSYS"}</definedName>
    <definedName name="wrn.MAIN." localSheetId="22" hidden="1">{#N/A,#N/A,FALSE,"CB";#N/A,#N/A,FALSE,"CMB";#N/A,#N/A,FALSE,"BSYS";#N/A,#N/A,FALSE,"NBFI";#N/A,#N/A,FALSE,"FSYS"}</definedName>
    <definedName name="wrn.MAIN." hidden="1">{#N/A,#N/A,FALSE,"CB";#N/A,#N/A,FALSE,"CMB";#N/A,#N/A,FALSE,"BSYS";#N/A,#N/A,FALSE,"NBFI";#N/A,#N/A,FALSE,"FSYS"}</definedName>
    <definedName name="wrn.MDABOP." localSheetId="3"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2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3" hidden="1">{#N/A,#N/A,FALSE,"CB";#N/A,#N/A,FALSE,"CMB";#N/A,#N/A,FALSE,"NBFI"}</definedName>
    <definedName name="wrn.MIT." localSheetId="20" hidden="1">{#N/A,#N/A,FALSE,"CB";#N/A,#N/A,FALSE,"CMB";#N/A,#N/A,FALSE,"NBFI"}</definedName>
    <definedName name="wrn.MIT." localSheetId="26" hidden="1">{#N/A,#N/A,FALSE,"CB";#N/A,#N/A,FALSE,"CMB";#N/A,#N/A,FALSE,"NBFI"}</definedName>
    <definedName name="wrn.MIT." localSheetId="4" hidden="1">{#N/A,#N/A,FALSE,"CB";#N/A,#N/A,FALSE,"CMB";#N/A,#N/A,FALSE,"NBFI"}</definedName>
    <definedName name="wrn.MIT." localSheetId="6" hidden="1">{#N/A,#N/A,FALSE,"CB";#N/A,#N/A,FALSE,"CMB";#N/A,#N/A,FALSE,"NBFI"}</definedName>
    <definedName name="wrn.MIT." localSheetId="11" hidden="1">{#N/A,#N/A,FALSE,"CB";#N/A,#N/A,FALSE,"CMB";#N/A,#N/A,FALSE,"NBFI"}</definedName>
    <definedName name="wrn.MIT." localSheetId="22" hidden="1">{#N/A,#N/A,FALSE,"CB";#N/A,#N/A,FALSE,"CMB";#N/A,#N/A,FALSE,"NBFI"}</definedName>
    <definedName name="wrn.MIT." hidden="1">{#N/A,#N/A,FALSE,"CB";#N/A,#N/A,FALSE,"CMB";#N/A,#N/A,FALSE,"NBFI"}</definedName>
    <definedName name="wrn.MONA." localSheetId="3" hidden="1">{"MONA",#N/A,FALSE,"S"}</definedName>
    <definedName name="wrn.MONA." localSheetId="20" hidden="1">{"MONA",#N/A,FALSE,"S"}</definedName>
    <definedName name="wrn.MONA." localSheetId="26" hidden="1">{"MONA",#N/A,FALSE,"S"}</definedName>
    <definedName name="wrn.MONA." localSheetId="4" hidden="1">{"MONA",#N/A,FALSE,"S"}</definedName>
    <definedName name="wrn.MONA." localSheetId="6" hidden="1">{"MONA",#N/A,FALSE,"S"}</definedName>
    <definedName name="wrn.MONA." localSheetId="11" hidden="1">{"MONA",#N/A,FALSE,"S"}</definedName>
    <definedName name="wrn.MONA." localSheetId="22" hidden="1">{"MONA",#N/A,FALSE,"S"}</definedName>
    <definedName name="wrn.MONA." hidden="1">{"MONA",#N/A,FALSE,"S"}</definedName>
    <definedName name="wrn.Output._.tables." localSheetId="3" hidden="1">{#N/A,#N/A,FALSE,"I";#N/A,#N/A,FALSE,"J";#N/A,#N/A,FALSE,"K";#N/A,#N/A,FALSE,"L";#N/A,#N/A,FALSE,"M";#N/A,#N/A,FALSE,"N";#N/A,#N/A,FALSE,"O"}</definedName>
    <definedName name="wrn.Output._.tables." localSheetId="20" hidden="1">{#N/A,#N/A,FALSE,"I";#N/A,#N/A,FALSE,"J";#N/A,#N/A,FALSE,"K";#N/A,#N/A,FALSE,"L";#N/A,#N/A,FALSE,"M";#N/A,#N/A,FALSE,"N";#N/A,#N/A,FALSE,"O"}</definedName>
    <definedName name="wrn.Output._.tables." localSheetId="26" hidden="1">{#N/A,#N/A,FALSE,"I";#N/A,#N/A,FALSE,"J";#N/A,#N/A,FALSE,"K";#N/A,#N/A,FALSE,"L";#N/A,#N/A,FALSE,"M";#N/A,#N/A,FALSE,"N";#N/A,#N/A,FALSE,"O"}</definedName>
    <definedName name="wrn.Output._.tables." localSheetId="4" hidden="1">{#N/A,#N/A,FALSE,"I";#N/A,#N/A,FALSE,"J";#N/A,#N/A,FALSE,"K";#N/A,#N/A,FALSE,"L";#N/A,#N/A,FALSE,"M";#N/A,#N/A,FALSE,"N";#N/A,#N/A,FALSE,"O"}</definedName>
    <definedName name="wrn.Output._.tables." localSheetId="6" hidden="1">{#N/A,#N/A,FALSE,"I";#N/A,#N/A,FALSE,"J";#N/A,#N/A,FALSE,"K";#N/A,#N/A,FALSE,"L";#N/A,#N/A,FALSE,"M";#N/A,#N/A,FALSE,"N";#N/A,#N/A,FALSE,"O"}</definedName>
    <definedName name="wrn.Output._.tables." localSheetId="11" hidden="1">{#N/A,#N/A,FALSE,"I";#N/A,#N/A,FALSE,"J";#N/A,#N/A,FALSE,"K";#N/A,#N/A,FALSE,"L";#N/A,#N/A,FALSE,"M";#N/A,#N/A,FALSE,"N";#N/A,#N/A,FALSE,"O"}</definedName>
    <definedName name="wrn.Output._.tables." localSheetId="22" hidden="1">{#N/A,#N/A,FALSE,"I";#N/A,#N/A,FALSE,"J";#N/A,#N/A,FALSE,"K";#N/A,#N/A,FALSE,"L";#N/A,#N/A,FALSE,"M";#N/A,#N/A,FALSE,"N";#N/A,#N/A,FALSE,"O"}</definedName>
    <definedName name="wrn.Output._.tables." hidden="1">{#N/A,#N/A,FALSE,"I";#N/A,#N/A,FALSE,"J";#N/A,#N/A,FALSE,"K";#N/A,#N/A,FALSE,"L";#N/A,#N/A,FALSE,"M";#N/A,#N/A,FALSE,"N";#N/A,#N/A,FALSE,"O"}</definedName>
    <definedName name="wrn.Program." localSheetId="2" hidden="1">{"Tab1",#N/A,FALSE,"P";"Tab2",#N/A,FALSE,"P"}</definedName>
    <definedName name="wrn.Program." localSheetId="3" hidden="1">{"Tab1",#N/A,FALSE,"P";"Tab2",#N/A,FALSE,"P"}</definedName>
    <definedName name="wrn.Program." localSheetId="20" hidden="1">{"Tab1",#N/A,FALSE,"P";"Tab2",#N/A,FALSE,"P"}</definedName>
    <definedName name="wrn.Program." localSheetId="26" hidden="1">{"Tab1",#N/A,FALSE,"P";"Tab2",#N/A,FALSE,"P"}</definedName>
    <definedName name="wrn.Program." localSheetId="4" hidden="1">{"Tab1",#N/A,FALSE,"P";"Tab2",#N/A,FALSE,"P"}</definedName>
    <definedName name="wrn.Program." localSheetId="6" hidden="1">{"Tab1",#N/A,FALSE,"P";"Tab2",#N/A,FALSE,"P"}</definedName>
    <definedName name="wrn.Program." localSheetId="11" hidden="1">{"Tab1",#N/A,FALSE,"P";"Tab2",#N/A,FALSE,"P"}</definedName>
    <definedName name="wrn.Program." localSheetId="22" hidden="1">{"Tab1",#N/A,FALSE,"P";"Tab2",#N/A,FALSE,"P"}</definedName>
    <definedName name="wrn.Program." hidden="1">{"Tab1",#N/A,FALSE,"P";"Tab2",#N/A,FALSE,"P"}</definedName>
    <definedName name="wrn.Ques._.1." localSheetId="3" hidden="1">{"Ques 1",#N/A,FALSE,"NWEO138"}</definedName>
    <definedName name="wrn.Ques._.1." localSheetId="20" hidden="1">{"Ques 1",#N/A,FALSE,"NWEO138"}</definedName>
    <definedName name="wrn.Ques._.1." localSheetId="26" hidden="1">{"Ques 1",#N/A,FALSE,"NWEO138"}</definedName>
    <definedName name="wrn.Ques._.1." localSheetId="4" hidden="1">{"Ques 1",#N/A,FALSE,"NWEO138"}</definedName>
    <definedName name="wrn.Ques._.1." localSheetId="6" hidden="1">{"Ques 1",#N/A,FALSE,"NWEO138"}</definedName>
    <definedName name="wrn.Ques._.1." localSheetId="11" hidden="1">{"Ques 1",#N/A,FALSE,"NWEO138"}</definedName>
    <definedName name="wrn.Ques._.1." localSheetId="22" hidden="1">{"Ques 1",#N/A,FALSE,"NWEO138"}</definedName>
    <definedName name="wrn.Ques._.1." hidden="1">{"Ques 1",#N/A,FALSE,"NWEO138"}</definedName>
    <definedName name="wrn.R22_Data_Collection1997." localSheetId="3" hidden="1">{"_R22_General",#N/A,TRUE,"R22_General";"_R22_Questions",#N/A,TRUE,"R22_Questions";"ColA_R22",#N/A,TRUE,"R2295";"_R22_Tables",#N/A,TRUE,"R2295"}</definedName>
    <definedName name="wrn.R22_Data_Collection1997." localSheetId="20" hidden="1">{"_R22_General",#N/A,TRUE,"R22_General";"_R22_Questions",#N/A,TRUE,"R22_Questions";"ColA_R22",#N/A,TRUE,"R2295";"_R22_Tables",#N/A,TRUE,"R2295"}</definedName>
    <definedName name="wrn.R22_Data_Collection1997." localSheetId="4" hidden="1">{"_R22_General",#N/A,TRUE,"R22_General";"_R22_Questions",#N/A,TRUE,"R22_Questions";"ColA_R22",#N/A,TRUE,"R2295";"_R22_Tables",#N/A,TRUE,"R2295"}</definedName>
    <definedName name="wrn.R22_Data_Collection1997." localSheetId="6" hidden="1">{"_R22_General",#N/A,TRUE,"R22_General";"_R22_Questions",#N/A,TRUE,"R22_Questions";"ColA_R22",#N/A,TRUE,"R2295";"_R22_Tables",#N/A,TRUE,"R2295"}</definedName>
    <definedName name="wrn.R22_Data_Collection1997." localSheetId="11" hidden="1">{"_R22_General",#N/A,TRUE,"R22_General";"_R22_Questions",#N/A,TRUE,"R22_Questions";"ColA_R22",#N/A,TRUE,"R2295";"_R22_Tables",#N/A,TRUE,"R2295"}</definedName>
    <definedName name="wrn.R22_Data_Collection1997." localSheetId="22"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iqfin." localSheetId="2" hidden="1">{"Riqfin97",#N/A,FALSE,"Tran";"Riqfinpro",#N/A,FALSE,"Tran"}</definedName>
    <definedName name="wrn.Riqfin." localSheetId="3" hidden="1">{"Riqfin97",#N/A,FALSE,"Tran";"Riqfinpro",#N/A,FALSE,"Tran"}</definedName>
    <definedName name="wrn.Riqfin." localSheetId="20" hidden="1">{"Riqfin97",#N/A,FALSE,"Tran";"Riqfinpro",#N/A,FALSE,"Tran"}</definedName>
    <definedName name="wrn.Riqfin." localSheetId="26" hidden="1">{"Riqfin97",#N/A,FALSE,"Tran";"Riqfinpro",#N/A,FALSE,"Tran"}</definedName>
    <definedName name="wrn.Riqfin." localSheetId="4" hidden="1">{"Riqfin97",#N/A,FALSE,"Tran";"Riqfinpro",#N/A,FALSE,"Tran"}</definedName>
    <definedName name="wrn.Riqfin." localSheetId="6" hidden="1">{"Riqfin97",#N/A,FALSE,"Tran";"Riqfinpro",#N/A,FALSE,"Tran"}</definedName>
    <definedName name="wrn.Riqfin." localSheetId="11" hidden="1">{"Riqfin97",#N/A,FALSE,"Tran";"Riqfinpro",#N/A,FALSE,"Tran"}</definedName>
    <definedName name="wrn.Riqfin." localSheetId="22" hidden="1">{"Riqfin97",#N/A,FALSE,"Tran";"Riqfinpro",#N/A,FALSE,"Tran"}</definedName>
    <definedName name="wrn.Riqfin." hidden="1">{"Riqfin97",#N/A,FALSE,"Tran";"Riqfinpro",#N/A,FALSE,"Tran"}</definedName>
    <definedName name="wrn.Staff._.Report._.Tables." localSheetId="3" hidden="1">{#N/A,#N/A,FALSE,"SRFSYS";#N/A,#N/A,FALSE,"SRBSYS"}</definedName>
    <definedName name="wrn.Staff._.Report._.Tables." localSheetId="20" hidden="1">{#N/A,#N/A,FALSE,"SRFSYS";#N/A,#N/A,FALSE,"SRBSYS"}</definedName>
    <definedName name="wrn.Staff._.Report._.Tables." localSheetId="26" hidden="1">{#N/A,#N/A,FALSE,"SRFSYS";#N/A,#N/A,FALSE,"SRBSYS"}</definedName>
    <definedName name="wrn.Staff._.Report._.Tables." localSheetId="4" hidden="1">{#N/A,#N/A,FALSE,"SRFSYS";#N/A,#N/A,FALSE,"SRBSYS"}</definedName>
    <definedName name="wrn.Staff._.Report._.Tables." localSheetId="6" hidden="1">{#N/A,#N/A,FALSE,"SRFSYS";#N/A,#N/A,FALSE,"SRBSYS"}</definedName>
    <definedName name="wrn.Staff._.Report._.Tables." localSheetId="11" hidden="1">{#N/A,#N/A,FALSE,"SRFSYS";#N/A,#N/A,FALSE,"SRBSYS"}</definedName>
    <definedName name="wrn.Staff._.Report._.Tables." localSheetId="22" hidden="1">{#N/A,#N/A,FALSE,"SRFSYS";#N/A,#N/A,FALSE,"SRBSYS"}</definedName>
    <definedName name="wrn.Staff._.Report._.Tables." hidden="1">{#N/A,#N/A,FALSE,"SRFSYS";#N/A,#N/A,FALSE,"SRBSYS"}</definedName>
    <definedName name="wrn.TabARA." localSheetId="3" hidden="1">{"Page1",#N/A,FALSE,"ARA M&amp;F&amp;T";"Page2",#N/A,FALSE,"ARA M&amp;F&amp;T";"Page3",#N/A,FALSE,"ARA M&amp;F&amp;T"}</definedName>
    <definedName name="wrn.TabARA." localSheetId="20" hidden="1">{"Page1",#N/A,FALSE,"ARA M&amp;F&amp;T";"Page2",#N/A,FALSE,"ARA M&amp;F&amp;T";"Page3",#N/A,FALSE,"ARA M&amp;F&amp;T"}</definedName>
    <definedName name="wrn.TabARA." localSheetId="4" hidden="1">{"Page1",#N/A,FALSE,"ARA M&amp;F&amp;T";"Page2",#N/A,FALSE,"ARA M&amp;F&amp;T";"Page3",#N/A,FALSE,"ARA M&amp;F&amp;T"}</definedName>
    <definedName name="wrn.TabARA." localSheetId="6" hidden="1">{"Page1",#N/A,FALSE,"ARA M&amp;F&amp;T";"Page2",#N/A,FALSE,"ARA M&amp;F&amp;T";"Page3",#N/A,FALSE,"ARA M&amp;F&amp;T"}</definedName>
    <definedName name="wrn.TabARA." localSheetId="11" hidden="1">{"Page1",#N/A,FALSE,"ARA M&amp;F&amp;T";"Page2",#N/A,FALSE,"ARA M&amp;F&amp;T";"Page3",#N/A,FALSE,"ARA M&amp;F&amp;T"}</definedName>
    <definedName name="wrn.TabARA." localSheetId="22" hidden="1">{"Page1",#N/A,FALSE,"ARA M&amp;F&amp;T";"Page2",#N/A,FALSE,"ARA M&amp;F&amp;T";"Page3",#N/A,FALSE,"ARA M&amp;F&amp;T"}</definedName>
    <definedName name="wrn.TabARA." hidden="1">{"Page1",#N/A,FALSE,"ARA M&amp;F&amp;T";"Page2",#N/A,FALSE,"ARA M&amp;F&amp;T";"Page3",#N/A,FALSE,"ARA M&amp;F&amp;T"}</definedName>
    <definedName name="wrn.WEO." localSheetId="3" hidden="1">{"WEO",#N/A,FALSE,"T"}</definedName>
    <definedName name="wrn.WEO." localSheetId="20" hidden="1">{"WEO",#N/A,FALSE,"T"}</definedName>
    <definedName name="wrn.WEO." localSheetId="26" hidden="1">{"WEO",#N/A,FALSE,"T"}</definedName>
    <definedName name="wrn.WEO." localSheetId="4" hidden="1">{"WEO",#N/A,FALSE,"T"}</definedName>
    <definedName name="wrn.WEO." localSheetId="6" hidden="1">{"WEO",#N/A,FALSE,"T"}</definedName>
    <definedName name="wrn.WEO." localSheetId="11" hidden="1">{"WEO",#N/A,FALSE,"T"}</definedName>
    <definedName name="wrn.WEO." localSheetId="22" hidden="1">{"WEO",#N/A,FALSE,"T"}</definedName>
    <definedName name="wrn.WEO." hidden="1">{"WEO",#N/A,FALSE,"T"}</definedName>
    <definedName name="ww" localSheetId="3" hidden="1">#REF!</definedName>
    <definedName name="ww" localSheetId="4" hidden="1">#REF!</definedName>
    <definedName name="ww" localSheetId="11" hidden="1">#REF!</definedName>
    <definedName name="ww" hidden="1">#REF!</definedName>
    <definedName name="www" localSheetId="2" hidden="1">{"Riqfin97",#N/A,FALSE,"Tran";"Riqfinpro",#N/A,FALSE,"Tran"}</definedName>
    <definedName name="www" localSheetId="3" hidden="1">{"Riqfin97",#N/A,FALSE,"Tran";"Riqfinpro",#N/A,FALSE,"Tran"}</definedName>
    <definedName name="www" localSheetId="20" hidden="1">{"Riqfin97",#N/A,FALSE,"Tran";"Riqfinpro",#N/A,FALSE,"Tran"}</definedName>
    <definedName name="www" localSheetId="26" hidden="1">{"Riqfin97",#N/A,FALSE,"Tran";"Riqfinpro",#N/A,FALSE,"Tran"}</definedName>
    <definedName name="www" localSheetId="4" hidden="1">{"Riqfin97",#N/A,FALSE,"Tran";"Riqfinpro",#N/A,FALSE,"Tran"}</definedName>
    <definedName name="www" localSheetId="6" hidden="1">{"Riqfin97",#N/A,FALSE,"Tran";"Riqfinpro",#N/A,FALSE,"Tran"}</definedName>
    <definedName name="www" localSheetId="11" hidden="1">{"Riqfin97",#N/A,FALSE,"Tran";"Riqfinpro",#N/A,FALSE,"Tran"}</definedName>
    <definedName name="www" localSheetId="22" hidden="1">{"Riqfin97",#N/A,FALSE,"Tran";"Riqfinpro",#N/A,FALSE,"Tran"}</definedName>
    <definedName name="www" hidden="1">{"Riqfin97",#N/A,FALSE,"Tran";"Riqfinpro",#N/A,FALSE,"Tran"}</definedName>
    <definedName name="XR">#REF!</definedName>
    <definedName name="xx" localSheetId="2" hidden="1">{"Riqfin97",#N/A,FALSE,"Tran";"Riqfinpro",#N/A,FALSE,"Tran"}</definedName>
    <definedName name="xx" localSheetId="3" hidden="1">{"Riqfin97",#N/A,FALSE,"Tran";"Riqfinpro",#N/A,FALSE,"Tran"}</definedName>
    <definedName name="xx" localSheetId="20" hidden="1">{"Riqfin97",#N/A,FALSE,"Tran";"Riqfinpro",#N/A,FALSE,"Tran"}</definedName>
    <definedName name="xx" localSheetId="26" hidden="1">{"Riqfin97",#N/A,FALSE,"Tran";"Riqfinpro",#N/A,FALSE,"Tran"}</definedName>
    <definedName name="xx" localSheetId="4" hidden="1">{"Riqfin97",#N/A,FALSE,"Tran";"Riqfinpro",#N/A,FALSE,"Tran"}</definedName>
    <definedName name="xx" localSheetId="6" hidden="1">{"Riqfin97",#N/A,FALSE,"Tran";"Riqfinpro",#N/A,FALSE,"Tran"}</definedName>
    <definedName name="xx" localSheetId="11" hidden="1">{"Riqfin97",#N/A,FALSE,"Tran";"Riqfinpro",#N/A,FALSE,"Tran"}</definedName>
    <definedName name="xx" localSheetId="22" hidden="1">{"Riqfin97",#N/A,FALSE,"Tran";"Riqfinpro",#N/A,FALSE,"Tran"}</definedName>
    <definedName name="xx" hidden="1">{"Riqfin97",#N/A,FALSE,"Tran";"Riqfinpro",#N/A,FALSE,"Tran"}</definedName>
    <definedName name="xxWRS_1" localSheetId="11">#REF!</definedName>
    <definedName name="xxWRS_1">#REF!</definedName>
    <definedName name="xxWRS_10" localSheetId="11">#REF!</definedName>
    <definedName name="xxWRS_10">#REF!</definedName>
    <definedName name="xxWRS_11" localSheetId="11">#REF!</definedName>
    <definedName name="xxWRS_11">#REF!</definedName>
    <definedName name="xxWRS_12" localSheetId="11">#REF!</definedName>
    <definedName name="xxWRS_12">#REF!</definedName>
    <definedName name="xxWRS_2" localSheetId="11">#REF!</definedName>
    <definedName name="xxWRS_2">#REF!</definedName>
    <definedName name="xxWRS_6" localSheetId="11">#REF!</definedName>
    <definedName name="xxWRS_6">#REF!</definedName>
    <definedName name="xxWRS_7" localSheetId="11">#REF!</definedName>
    <definedName name="xxWRS_7">#REF!</definedName>
    <definedName name="xxWRS_8" localSheetId="11">#REF!</definedName>
    <definedName name="xxWRS_8">#REF!</definedName>
    <definedName name="xxWRS_9" localSheetId="11">#REF!</definedName>
    <definedName name="xxWRS_9">#REF!</definedName>
    <definedName name="xxxx" localSheetId="2" hidden="1">{"Riqfin97",#N/A,FALSE,"Tran";"Riqfinpro",#N/A,FALSE,"Tran"}</definedName>
    <definedName name="xxxx" localSheetId="3" hidden="1">{"Riqfin97",#N/A,FALSE,"Tran";"Riqfinpro",#N/A,FALSE,"Tran"}</definedName>
    <definedName name="xxxx" localSheetId="20" hidden="1">{"Riqfin97",#N/A,FALSE,"Tran";"Riqfinpro",#N/A,FALSE,"Tran"}</definedName>
    <definedName name="xxxx" localSheetId="26" hidden="1">{"Riqfin97",#N/A,FALSE,"Tran";"Riqfinpro",#N/A,FALSE,"Tran"}</definedName>
    <definedName name="xxxx" localSheetId="4" hidden="1">{"Riqfin97",#N/A,FALSE,"Tran";"Riqfinpro",#N/A,FALSE,"Tran"}</definedName>
    <definedName name="xxxx" localSheetId="6" hidden="1">{"Riqfin97",#N/A,FALSE,"Tran";"Riqfinpro",#N/A,FALSE,"Tran"}</definedName>
    <definedName name="xxxx" localSheetId="11" hidden="1">{"Riqfin97",#N/A,FALSE,"Tran";"Riqfinpro",#N/A,FALSE,"Tran"}</definedName>
    <definedName name="xxxx" localSheetId="22" hidden="1">{"Riqfin97",#N/A,FALSE,"Tran";"Riqfinpro",#N/A,FALSE,"Tran"}</definedName>
    <definedName name="xxxx" hidden="1">{"Riqfin97",#N/A,FALSE,"Tran";"Riqfinpro",#N/A,FALSE,"Tran"}</definedName>
    <definedName name="year" localSheetId="11">#REF!</definedName>
    <definedName name="year">#REF!</definedName>
    <definedName name="YOYSUSRALL">#REF!</definedName>
    <definedName name="yy" localSheetId="2" hidden="1">{"Tab1",#N/A,FALSE,"P";"Tab2",#N/A,FALSE,"P"}</definedName>
    <definedName name="yy" localSheetId="3" hidden="1">{"Tab1",#N/A,FALSE,"P";"Tab2",#N/A,FALSE,"P"}</definedName>
    <definedName name="yy" localSheetId="20" hidden="1">{"Tab1",#N/A,FALSE,"P";"Tab2",#N/A,FALSE,"P"}</definedName>
    <definedName name="yy" localSheetId="26" hidden="1">{"Tab1",#N/A,FALSE,"P";"Tab2",#N/A,FALSE,"P"}</definedName>
    <definedName name="yy" localSheetId="4" hidden="1">{"Tab1",#N/A,FALSE,"P";"Tab2",#N/A,FALSE,"P"}</definedName>
    <definedName name="yy" localSheetId="6" hidden="1">{"Tab1",#N/A,FALSE,"P";"Tab2",#N/A,FALSE,"P"}</definedName>
    <definedName name="yy" localSheetId="11" hidden="1">{"Tab1",#N/A,FALSE,"P";"Tab2",#N/A,FALSE,"P"}</definedName>
    <definedName name="yy" localSheetId="22" hidden="1">{"Tab1",#N/A,FALSE,"P";"Tab2",#N/A,FALSE,"P"}</definedName>
    <definedName name="yy" hidden="1">{"Tab1",#N/A,FALSE,"P";"Tab2",#N/A,FALSE,"P"}</definedName>
    <definedName name="yyy" localSheetId="2" hidden="1">{"Tab1",#N/A,FALSE,"P";"Tab2",#N/A,FALSE,"P"}</definedName>
    <definedName name="yyy" localSheetId="3" hidden="1">{"Tab1",#N/A,FALSE,"P";"Tab2",#N/A,FALSE,"P"}</definedName>
    <definedName name="yyy" localSheetId="20" hidden="1">{"Tab1",#N/A,FALSE,"P";"Tab2",#N/A,FALSE,"P"}</definedName>
    <definedName name="yyy" localSheetId="26" hidden="1">{"Tab1",#N/A,FALSE,"P";"Tab2",#N/A,FALSE,"P"}</definedName>
    <definedName name="yyy" localSheetId="4" hidden="1">{"Tab1",#N/A,FALSE,"P";"Tab2",#N/A,FALSE,"P"}</definedName>
    <definedName name="yyy" localSheetId="6" hidden="1">{"Tab1",#N/A,FALSE,"P";"Tab2",#N/A,FALSE,"P"}</definedName>
    <definedName name="yyy" localSheetId="11" hidden="1">{"Tab1",#N/A,FALSE,"P";"Tab2",#N/A,FALSE,"P"}</definedName>
    <definedName name="yyy" localSheetId="22" hidden="1">{"Tab1",#N/A,FALSE,"P";"Tab2",#N/A,FALSE,"P"}</definedName>
    <definedName name="yyy" hidden="1">{"Tab1",#N/A,FALSE,"P";"Tab2",#N/A,FALSE,"P"}</definedName>
    <definedName name="yyyy" localSheetId="2" hidden="1">{"Riqfin97",#N/A,FALSE,"Tran";"Riqfinpro",#N/A,FALSE,"Tran"}</definedName>
    <definedName name="yyyy" localSheetId="3" hidden="1">{"Riqfin97",#N/A,FALSE,"Tran";"Riqfinpro",#N/A,FALSE,"Tran"}</definedName>
    <definedName name="yyyy" localSheetId="20" hidden="1">{"Riqfin97",#N/A,FALSE,"Tran";"Riqfinpro",#N/A,FALSE,"Tran"}</definedName>
    <definedName name="yyyy" localSheetId="26" hidden="1">{"Riqfin97",#N/A,FALSE,"Tran";"Riqfinpro",#N/A,FALSE,"Tran"}</definedName>
    <definedName name="yyyy" localSheetId="4" hidden="1">{"Riqfin97",#N/A,FALSE,"Tran";"Riqfinpro",#N/A,FALSE,"Tran"}</definedName>
    <definedName name="yyyy" localSheetId="6" hidden="1">{"Riqfin97",#N/A,FALSE,"Tran";"Riqfinpro",#N/A,FALSE,"Tran"}</definedName>
    <definedName name="yyyy" localSheetId="11" hidden="1">{"Riqfin97",#N/A,FALSE,"Tran";"Riqfinpro",#N/A,FALSE,"Tran"}</definedName>
    <definedName name="yyyy" localSheetId="22" hidden="1">{"Riqfin97",#N/A,FALSE,"Tran";"Riqfinpro",#N/A,FALSE,"Tran"}</definedName>
    <definedName name="yyyy" hidden="1">{"Riqfin97",#N/A,FALSE,"Tran";"Riqfinpro",#N/A,FALSE,"Tran"}</definedName>
    <definedName name="Z_1D44FD83_577F_412D_85CC_4CD8A3A1C2A3_.wvu.Cols" localSheetId="2" hidden="1">'ESA 2010'!#REF!</definedName>
    <definedName name="Z_95224721_0485_11D4_BFD1_00508B5F4DA4_.wvu.Cols" localSheetId="3" hidden="1">#REF!</definedName>
    <definedName name="Z_95224721_0485_11D4_BFD1_00508B5F4DA4_.wvu.Cols" localSheetId="4" hidden="1">#REF!</definedName>
    <definedName name="Z_95224721_0485_11D4_BFD1_00508B5F4DA4_.wvu.Cols" localSheetId="11" hidden="1">#REF!</definedName>
    <definedName name="Z_95224721_0485_11D4_BFD1_00508B5F4DA4_.wvu.Cols" hidden="1">#REF!</definedName>
    <definedName name="zac_kles" localSheetId="13">#REF!</definedName>
    <definedName name="zac_kles" localSheetId="14">#REF!</definedName>
    <definedName name="zac_kles" localSheetId="16">#REF!</definedName>
    <definedName name="zac_kles" localSheetId="11">#REF!</definedName>
    <definedName name="zac_kles">#REF!</definedName>
    <definedName name="zac_kles_2" localSheetId="13">#REF!</definedName>
    <definedName name="zac_kles_2" localSheetId="14">#REF!</definedName>
    <definedName name="zac_kles_2" localSheetId="16">#REF!</definedName>
    <definedName name="zac_kles_2" localSheetId="11">#REF!</definedName>
    <definedName name="zac_kles_2">#REF!</definedName>
    <definedName name="zapr16" localSheetId="11">#REF!</definedName>
    <definedName name="zapr16">#REF!</definedName>
    <definedName name="zapr17" localSheetId="11">#REF!</definedName>
    <definedName name="zapr17">#REF!</definedName>
    <definedName name="zapr18" localSheetId="11">#REF!</definedName>
    <definedName name="zapr18">#REF!</definedName>
    <definedName name="zapr19" localSheetId="11">#REF!</definedName>
    <definedName name="zapr19">#REF!</definedName>
    <definedName name="zapr20" localSheetId="11">#REF!</definedName>
    <definedName name="zapr20">#REF!</definedName>
    <definedName name="zapr21" localSheetId="11">#REF!</definedName>
    <definedName name="zapr21">#REF!</definedName>
    <definedName name="zaug16" localSheetId="11">#REF!</definedName>
    <definedName name="zaug16">#REF!</definedName>
    <definedName name="zaug17" localSheetId="11">#REF!</definedName>
    <definedName name="zaug17">#REF!</definedName>
    <definedName name="zaug18" localSheetId="11">#REF!</definedName>
    <definedName name="zaug18">#REF!</definedName>
    <definedName name="zaug19" localSheetId="11">#REF!</definedName>
    <definedName name="zaug19">#REF!</definedName>
    <definedName name="zaug20" localSheetId="11">#REF!</definedName>
    <definedName name="zaug20">#REF!</definedName>
    <definedName name="zaug21" localSheetId="11">#REF!</definedName>
    <definedName name="zaug21">#REF!</definedName>
    <definedName name="zdec16" localSheetId="11">#REF!</definedName>
    <definedName name="zdec16">#REF!</definedName>
    <definedName name="zdec17" localSheetId="11">#REF!</definedName>
    <definedName name="zdec17">#REF!</definedName>
    <definedName name="zdec18" localSheetId="11">#REF!</definedName>
    <definedName name="zdec18">#REF!</definedName>
    <definedName name="zdec19" localSheetId="11">#REF!</definedName>
    <definedName name="zdec19">#REF!</definedName>
    <definedName name="zdec20" localSheetId="11">#REF!</definedName>
    <definedName name="zdec20">#REF!</definedName>
    <definedName name="zdec21" localSheetId="11">#REF!</definedName>
    <definedName name="zdec21">#REF!</definedName>
    <definedName name="zfeb16" localSheetId="11">#REF!</definedName>
    <definedName name="zfeb16">#REF!</definedName>
    <definedName name="zfeb17" localSheetId="11">#REF!</definedName>
    <definedName name="zfeb17">#REF!</definedName>
    <definedName name="zfeb18" localSheetId="11">#REF!</definedName>
    <definedName name="zfeb18">#REF!</definedName>
    <definedName name="zfeb19" localSheetId="11">#REF!</definedName>
    <definedName name="zfeb19">#REF!</definedName>
    <definedName name="zfeb20" localSheetId="11">#REF!</definedName>
    <definedName name="zfeb20">#REF!</definedName>
    <definedName name="zfeb21" localSheetId="11">#REF!</definedName>
    <definedName name="zfeb21">#REF!</definedName>
    <definedName name="zjan19" localSheetId="11">#REF!</definedName>
    <definedName name="zjan19">#REF!</definedName>
    <definedName name="zjan20" localSheetId="11">#REF!</definedName>
    <definedName name="zjan20">#REF!</definedName>
    <definedName name="zjan21" localSheetId="11">#REF!</definedName>
    <definedName name="zjan21">#REF!</definedName>
    <definedName name="zjul16" localSheetId="11">#REF!</definedName>
    <definedName name="zjul16">#REF!</definedName>
    <definedName name="zjul17" localSheetId="11">#REF!</definedName>
    <definedName name="zjul17">#REF!</definedName>
    <definedName name="zjul18" localSheetId="11">#REF!</definedName>
    <definedName name="zjul18">#REF!</definedName>
    <definedName name="zjul19" localSheetId="11">#REF!</definedName>
    <definedName name="zjul19">#REF!</definedName>
    <definedName name="zjul20" localSheetId="11">#REF!</definedName>
    <definedName name="zjul20">#REF!</definedName>
    <definedName name="zjul21" localSheetId="11">#REF!</definedName>
    <definedName name="zjul21">#REF!</definedName>
    <definedName name="zjun16" localSheetId="11">#REF!</definedName>
    <definedName name="zjun16">#REF!</definedName>
    <definedName name="zjun17" localSheetId="11">#REF!</definedName>
    <definedName name="zjun17">#REF!</definedName>
    <definedName name="zjun18" localSheetId="11">#REF!</definedName>
    <definedName name="zjun18">#REF!</definedName>
    <definedName name="zjun19" localSheetId="11">#REF!</definedName>
    <definedName name="zjun19">#REF!</definedName>
    <definedName name="zjun20" localSheetId="11">#REF!</definedName>
    <definedName name="zjun20">#REF!</definedName>
    <definedName name="zjun21" localSheetId="11">#REF!</definedName>
    <definedName name="zjun21">#REF!</definedName>
    <definedName name="zmaj16" localSheetId="11">#REF!</definedName>
    <definedName name="zmaj16">#REF!</definedName>
    <definedName name="zmaj17" localSheetId="11">#REF!</definedName>
    <definedName name="zmaj17">#REF!</definedName>
    <definedName name="zmaj18" localSheetId="11">#REF!</definedName>
    <definedName name="zmaj18">#REF!</definedName>
    <definedName name="zmaj19" localSheetId="11">#REF!</definedName>
    <definedName name="zmaj19">#REF!</definedName>
    <definedName name="zmaj20" localSheetId="11">#REF!</definedName>
    <definedName name="zmaj20">#REF!</definedName>
    <definedName name="zmaj21" localSheetId="11">#REF!</definedName>
    <definedName name="zmaj21">#REF!</definedName>
    <definedName name="zmar16" localSheetId="11">#REF!</definedName>
    <definedName name="zmar16">#REF!</definedName>
    <definedName name="zmar17" localSheetId="11">#REF!</definedName>
    <definedName name="zmar17">#REF!</definedName>
    <definedName name="zmar18" localSheetId="11">#REF!</definedName>
    <definedName name="zmar18">#REF!</definedName>
    <definedName name="zmar19" localSheetId="11">#REF!</definedName>
    <definedName name="zmar19">#REF!</definedName>
    <definedName name="zmar20" localSheetId="11">#REF!</definedName>
    <definedName name="zmar20">#REF!</definedName>
    <definedName name="zmar21" localSheetId="11">#REF!</definedName>
    <definedName name="zmar21">#REF!</definedName>
    <definedName name="znov16" localSheetId="11">#REF!</definedName>
    <definedName name="znov16">#REF!</definedName>
    <definedName name="znov17" localSheetId="11">#REF!</definedName>
    <definedName name="znov17">#REF!</definedName>
    <definedName name="znov18" localSheetId="11">#REF!</definedName>
    <definedName name="znov18">#REF!</definedName>
    <definedName name="znov19" localSheetId="11">#REF!</definedName>
    <definedName name="znov19">#REF!</definedName>
    <definedName name="znov20" localSheetId="11">#REF!</definedName>
    <definedName name="znov20">#REF!</definedName>
    <definedName name="znov21" localSheetId="11">#REF!</definedName>
    <definedName name="znov21">#REF!</definedName>
    <definedName name="zokt16" localSheetId="11">#REF!</definedName>
    <definedName name="zokt16">#REF!</definedName>
    <definedName name="zokt17" localSheetId="11">#REF!</definedName>
    <definedName name="zokt17">#REF!</definedName>
    <definedName name="zokt18" localSheetId="11">#REF!</definedName>
    <definedName name="zokt18">#REF!</definedName>
    <definedName name="zokt19" localSheetId="11">#REF!</definedName>
    <definedName name="zokt19">#REF!</definedName>
    <definedName name="zokt20" localSheetId="11">#REF!</definedName>
    <definedName name="zokt20">#REF!</definedName>
    <definedName name="zokt21" localSheetId="11">#REF!</definedName>
    <definedName name="zokt21">#REF!</definedName>
    <definedName name="ZPee_2" localSheetId="11">#REF!</definedName>
    <definedName name="ZPee_2">#REF!</definedName>
    <definedName name="ZPer_2" localSheetId="11">#REF!</definedName>
    <definedName name="ZPer_2">#REF!</definedName>
    <definedName name="zpiz">#REF!</definedName>
    <definedName name="zsep16" localSheetId="11">#REF!</definedName>
    <definedName name="zsep16">#REF!</definedName>
    <definedName name="zsep17" localSheetId="11">#REF!</definedName>
    <definedName name="zsep17">#REF!</definedName>
    <definedName name="zsep18" localSheetId="11">#REF!</definedName>
    <definedName name="zsep18">#REF!</definedName>
    <definedName name="zsep19" localSheetId="11">#REF!</definedName>
    <definedName name="zsep19">#REF!</definedName>
    <definedName name="zsep20" localSheetId="11">#REF!</definedName>
    <definedName name="zsep20">#REF!</definedName>
    <definedName name="zsep21" localSheetId="11">#REF!</definedName>
    <definedName name="zsep21">#REF!</definedName>
    <definedName name="zz" localSheetId="2" hidden="1">{"Tab1",#N/A,FALSE,"P";"Tab2",#N/A,FALSE,"P"}</definedName>
    <definedName name="zz" localSheetId="3" hidden="1">{"Tab1",#N/A,FALSE,"P";"Tab2",#N/A,FALSE,"P"}</definedName>
    <definedName name="zz" localSheetId="20" hidden="1">{"Tab1",#N/A,FALSE,"P";"Tab2",#N/A,FALSE,"P"}</definedName>
    <definedName name="zz" localSheetId="26" hidden="1">{"Tab1",#N/A,FALSE,"P";"Tab2",#N/A,FALSE,"P"}</definedName>
    <definedName name="zz" localSheetId="4" hidden="1">{"Tab1",#N/A,FALSE,"P";"Tab2",#N/A,FALSE,"P"}</definedName>
    <definedName name="zz" localSheetId="6" hidden="1">{"Tab1",#N/A,FALSE,"P";"Tab2",#N/A,FALSE,"P"}</definedName>
    <definedName name="zz" localSheetId="11" hidden="1">{"Tab1",#N/A,FALSE,"P";"Tab2",#N/A,FALSE,"P"}</definedName>
    <definedName name="zz" localSheetId="22" hidden="1">{"Tab1",#N/A,FALSE,"P";"Tab2",#N/A,FALSE,"P"}</definedName>
    <definedName name="zz" hidden="1">{"Tab1",#N/A,FALSE,"P";"Tab2",#N/A,FALSE,"P"}</definedName>
    <definedName name="zzz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96" l="1"/>
  <c r="E11" i="296"/>
  <c r="F11" i="296"/>
  <c r="G11" i="296"/>
  <c r="G13" i="296" s="1"/>
  <c r="H11" i="296"/>
  <c r="H13" i="296" s="1"/>
  <c r="I11" i="296"/>
  <c r="I13" i="296" s="1"/>
  <c r="E13" i="296"/>
  <c r="E14" i="296" s="1"/>
  <c r="F14" i="296" s="1"/>
  <c r="G14" i="296" s="1"/>
  <c r="H14" i="296" s="1"/>
  <c r="I14" i="296" s="1"/>
  <c r="F13" i="296"/>
  <c r="I8" i="310"/>
  <c r="J8" i="310"/>
  <c r="K8" i="310"/>
  <c r="I9" i="310"/>
  <c r="J9" i="310"/>
  <c r="K9" i="310"/>
  <c r="I10" i="310"/>
  <c r="J10" i="310"/>
  <c r="K10" i="310"/>
  <c r="I11" i="310"/>
  <c r="J11" i="310"/>
  <c r="K11" i="310"/>
  <c r="I12" i="310"/>
  <c r="J12" i="310"/>
  <c r="K12" i="310"/>
  <c r="I13" i="310"/>
  <c r="J13" i="310"/>
  <c r="K13" i="310"/>
  <c r="J7" i="310"/>
  <c r="K7" i="310"/>
  <c r="I7" i="310"/>
  <c r="H29" i="351"/>
  <c r="G29" i="351"/>
  <c r="F29" i="351"/>
  <c r="E29" i="351"/>
  <c r="D29" i="351"/>
  <c r="H28" i="351"/>
  <c r="G28" i="351"/>
  <c r="F28" i="351"/>
  <c r="E28" i="351"/>
  <c r="D28" i="351"/>
  <c r="H27" i="351"/>
  <c r="G27" i="351"/>
  <c r="F27" i="351"/>
  <c r="E27" i="351"/>
  <c r="D27" i="351"/>
  <c r="H26" i="351"/>
  <c r="G26" i="351"/>
  <c r="F26" i="351"/>
  <c r="E26" i="351"/>
  <c r="D26" i="351"/>
  <c r="H25" i="351"/>
  <c r="G25" i="351"/>
  <c r="F25" i="351"/>
  <c r="E25" i="351"/>
  <c r="D25" i="351"/>
  <c r="H24" i="351"/>
  <c r="G24" i="351"/>
  <c r="F24" i="351"/>
  <c r="E24" i="351"/>
  <c r="D24" i="351"/>
  <c r="H23" i="351"/>
  <c r="G23" i="351"/>
  <c r="F23" i="351"/>
  <c r="E23" i="351"/>
  <c r="D23" i="351"/>
  <c r="H22" i="351"/>
  <c r="G22" i="351"/>
  <c r="F22" i="351"/>
  <c r="E22" i="351"/>
  <c r="D22" i="351"/>
  <c r="H21" i="351"/>
  <c r="G21" i="351"/>
  <c r="F21" i="351"/>
  <c r="E21" i="351"/>
  <c r="D21" i="351"/>
  <c r="H20" i="351"/>
  <c r="G20" i="351"/>
  <c r="F20" i="351"/>
  <c r="E20" i="351"/>
  <c r="D20" i="351"/>
  <c r="E29" i="296" l="1"/>
  <c r="F28" i="296"/>
  <c r="E28" i="296"/>
  <c r="I26" i="296"/>
  <c r="F26" i="296"/>
  <c r="E26" i="296"/>
  <c r="D26" i="296"/>
  <c r="F29" i="296"/>
  <c r="H28" i="296"/>
  <c r="G28" i="296"/>
  <c r="I27" i="296"/>
  <c r="H27" i="296"/>
  <c r="G27" i="296"/>
  <c r="F27" i="296"/>
  <c r="E27" i="296"/>
  <c r="H26" i="296"/>
  <c r="G26" i="296"/>
  <c r="I25" i="296"/>
  <c r="H25" i="296"/>
  <c r="G25" i="296"/>
  <c r="F25" i="296"/>
  <c r="E25" i="296"/>
  <c r="D25" i="296"/>
  <c r="I24" i="296"/>
  <c r="H24" i="296"/>
  <c r="G24" i="296"/>
  <c r="F24" i="296"/>
  <c r="E24" i="296"/>
  <c r="D24" i="296"/>
  <c r="I23" i="296"/>
  <c r="H23" i="296"/>
  <c r="G23" i="296"/>
  <c r="F23" i="296"/>
  <c r="E23" i="296"/>
  <c r="D23" i="296"/>
  <c r="I22" i="296"/>
  <c r="H22" i="296"/>
  <c r="G22" i="296"/>
  <c r="F22" i="296"/>
  <c r="E22" i="296"/>
  <c r="D22" i="296"/>
  <c r="I21" i="296"/>
  <c r="H21" i="296"/>
  <c r="G21" i="296"/>
  <c r="F21" i="296"/>
  <c r="E21" i="296"/>
  <c r="D21" i="296"/>
  <c r="I20" i="296"/>
  <c r="H20" i="296"/>
  <c r="G20" i="296"/>
  <c r="F20" i="296"/>
  <c r="E20" i="296"/>
  <c r="D20" i="296"/>
  <c r="I28" i="296" l="1"/>
  <c r="G29" i="296"/>
  <c r="I29" i="296" l="1"/>
  <c r="H29" i="296"/>
  <c r="G8" i="342" l="1"/>
  <c r="G6" i="342"/>
  <c r="G5" i="342"/>
  <c r="G4" i="342"/>
  <c r="F5" i="342"/>
  <c r="F6" i="342" s="1"/>
  <c r="G7" i="342"/>
  <c r="F7" i="342" l="1"/>
  <c r="G38" i="225"/>
  <c r="G36" i="225"/>
  <c r="G37" i="225"/>
  <c r="G35" i="225"/>
  <c r="G34" i="225"/>
  <c r="G33" i="225"/>
  <c r="G32" i="225"/>
  <c r="G31" i="225"/>
  <c r="F31" i="225"/>
  <c r="F32" i="225" s="1"/>
  <c r="F33" i="225" s="1"/>
  <c r="F34" i="225" s="1"/>
  <c r="F35" i="225" s="1"/>
  <c r="F36" i="225" s="1"/>
  <c r="F37" i="225" s="1"/>
  <c r="F38" i="225" s="1"/>
  <c r="E39" i="225"/>
  <c r="G39" i="225" s="1"/>
  <c r="F39" i="225" l="1"/>
  <c r="I5" i="350"/>
  <c r="H5" i="350"/>
  <c r="G5" i="350"/>
  <c r="F5" i="350"/>
  <c r="E5" i="350"/>
  <c r="J25" i="196" l="1"/>
  <c r="I25" i="196"/>
  <c r="H25" i="196"/>
  <c r="G25" i="196"/>
  <c r="F25" i="196"/>
  <c r="E25" i="196"/>
  <c r="D25" i="196"/>
  <c r="J40" i="196"/>
  <c r="I40" i="196"/>
  <c r="H40" i="196"/>
  <c r="G40" i="196"/>
  <c r="F40" i="196"/>
  <c r="E40" i="196"/>
  <c r="D40" i="196"/>
  <c r="J39" i="196"/>
  <c r="I39" i="196"/>
  <c r="H39" i="196"/>
  <c r="G39" i="196"/>
  <c r="F39" i="196"/>
  <c r="E39" i="196"/>
  <c r="D39" i="196"/>
  <c r="J38" i="196"/>
  <c r="I38" i="196"/>
  <c r="H38" i="196"/>
  <c r="G38" i="196"/>
  <c r="F38" i="196"/>
  <c r="E38" i="196"/>
  <c r="D38" i="196"/>
  <c r="J37" i="196"/>
  <c r="I37" i="196"/>
  <c r="H37" i="196"/>
  <c r="G37" i="196"/>
  <c r="F37" i="196"/>
  <c r="E37" i="196"/>
  <c r="D37" i="196"/>
  <c r="J36" i="196"/>
  <c r="I36" i="196"/>
  <c r="H36" i="196"/>
  <c r="G36" i="196"/>
  <c r="F36" i="196"/>
  <c r="E36" i="196"/>
  <c r="D36" i="196"/>
  <c r="J35" i="196"/>
  <c r="I35" i="196"/>
  <c r="H35" i="196"/>
  <c r="G35" i="196"/>
  <c r="F35" i="196"/>
  <c r="E35" i="196"/>
  <c r="D35" i="196"/>
  <c r="J34" i="196"/>
  <c r="I34" i="196"/>
  <c r="H34" i="196"/>
  <c r="G34" i="196"/>
  <c r="F34" i="196"/>
  <c r="E34" i="196"/>
  <c r="D34" i="196"/>
  <c r="J33" i="196"/>
  <c r="I33" i="196"/>
  <c r="H33" i="196"/>
  <c r="G33" i="196"/>
  <c r="F33" i="196"/>
  <c r="E33" i="196"/>
  <c r="D33" i="196"/>
  <c r="J32" i="196"/>
  <c r="I32" i="196"/>
  <c r="H32" i="196"/>
  <c r="G32" i="196"/>
  <c r="F32" i="196"/>
  <c r="E32" i="196"/>
  <c r="D32" i="196"/>
  <c r="J31" i="196"/>
  <c r="I31" i="196"/>
  <c r="H31" i="196"/>
  <c r="G31" i="196"/>
  <c r="F31" i="196"/>
  <c r="E31" i="196"/>
  <c r="D31" i="196"/>
  <c r="J30" i="196"/>
  <c r="I30" i="196"/>
  <c r="H30" i="196"/>
  <c r="G30" i="196"/>
  <c r="F30" i="196"/>
  <c r="E30" i="196"/>
  <c r="D30" i="196"/>
  <c r="J29" i="196"/>
  <c r="I29" i="196"/>
  <c r="H29" i="196"/>
  <c r="G29" i="196"/>
  <c r="F29" i="196"/>
  <c r="E29" i="196"/>
  <c r="D29" i="196"/>
  <c r="J28" i="196"/>
  <c r="I28" i="196"/>
  <c r="H28" i="196"/>
  <c r="G28" i="196"/>
  <c r="F28" i="196"/>
  <c r="E28" i="196"/>
  <c r="D28" i="196"/>
  <c r="J27" i="196"/>
  <c r="I27" i="196"/>
  <c r="H27" i="196"/>
  <c r="G27" i="196"/>
  <c r="F27" i="196"/>
  <c r="E27" i="196"/>
  <c r="D27" i="196"/>
  <c r="J26" i="196"/>
  <c r="I26" i="196"/>
  <c r="H26" i="196"/>
  <c r="G26" i="196"/>
  <c r="F26" i="196"/>
  <c r="E26" i="196"/>
  <c r="D26" i="196"/>
  <c r="F89" i="203"/>
  <c r="G89" i="203"/>
  <c r="H89" i="203"/>
  <c r="I89" i="203"/>
  <c r="I36" i="203"/>
  <c r="F46" i="193" l="1"/>
  <c r="F47" i="193" s="1"/>
  <c r="G46" i="193"/>
  <c r="G47" i="193" s="1"/>
  <c r="H46" i="193"/>
  <c r="H47" i="193" s="1"/>
  <c r="F7" i="193"/>
  <c r="G7" i="193"/>
  <c r="H7" i="193"/>
  <c r="H8" i="193"/>
  <c r="F92" i="193" l="1"/>
  <c r="F93" i="193" s="1"/>
  <c r="H92" i="193"/>
  <c r="H93" i="193" s="1"/>
  <c r="G92" i="193"/>
  <c r="G93" i="193" s="1"/>
  <c r="G8" i="193"/>
  <c r="F8" i="193"/>
  <c r="AA46" i="193" l="1"/>
  <c r="AA47" i="193" s="1"/>
  <c r="AA7" i="193"/>
  <c r="AA8" i="193" s="1"/>
  <c r="I7" i="193"/>
  <c r="I8" i="193" s="1"/>
  <c r="J7" i="193"/>
  <c r="J8" i="193" s="1"/>
  <c r="K7" i="193"/>
  <c r="K8" i="193" s="1"/>
  <c r="L7" i="193"/>
  <c r="L8" i="193" s="1"/>
  <c r="M7" i="193"/>
  <c r="M8" i="193" s="1"/>
  <c r="N7" i="193"/>
  <c r="N8" i="193" s="1"/>
  <c r="O7" i="193"/>
  <c r="O8" i="193" s="1"/>
  <c r="P7" i="193"/>
  <c r="P8" i="193" s="1"/>
  <c r="Q7" i="193"/>
  <c r="Q8" i="193" s="1"/>
  <c r="R7" i="193"/>
  <c r="R8" i="193" s="1"/>
  <c r="S7" i="193"/>
  <c r="S8" i="193" s="1"/>
  <c r="T7" i="193"/>
  <c r="T8" i="193" s="1"/>
  <c r="U7" i="193"/>
  <c r="U8" i="193" s="1"/>
  <c r="V7" i="193"/>
  <c r="V8" i="193" s="1"/>
  <c r="W7" i="193"/>
  <c r="W8" i="193" s="1"/>
  <c r="X7" i="193"/>
  <c r="X8" i="193" s="1"/>
  <c r="Y7" i="193"/>
  <c r="Y8" i="193" s="1"/>
  <c r="Z7" i="193"/>
  <c r="Z8" i="193" s="1"/>
  <c r="AA92" i="193" l="1"/>
  <c r="AA93" i="193" s="1"/>
  <c r="F5" i="123" l="1"/>
  <c r="H11" i="123"/>
  <c r="G11" i="123"/>
  <c r="H10" i="123"/>
  <c r="H9" i="123" s="1"/>
  <c r="G10" i="123"/>
  <c r="F10" i="123"/>
  <c r="F11" i="123"/>
  <c r="G5" i="123"/>
  <c r="H5" i="123"/>
  <c r="F14" i="123"/>
  <c r="G6" i="253"/>
  <c r="F9" i="123" l="1"/>
  <c r="G9" i="123"/>
  <c r="G40" i="225"/>
  <c r="G30" i="225"/>
  <c r="E89" i="203" l="1"/>
  <c r="E36" i="203"/>
  <c r="F36" i="203"/>
  <c r="G36" i="203"/>
  <c r="H36" i="203"/>
  <c r="Z46" i="193"/>
  <c r="Z92" i="193" s="1"/>
  <c r="Z93" i="193" s="1"/>
  <c r="Z47" i="193" l="1"/>
  <c r="W46" i="193" l="1"/>
  <c r="X46" i="193"/>
  <c r="Y46" i="193"/>
  <c r="X47" i="193" l="1"/>
  <c r="X92" i="193"/>
  <c r="X93" i="193" s="1"/>
  <c r="Y47" i="193"/>
  <c r="Y92" i="193"/>
  <c r="Y93" i="193" s="1"/>
  <c r="W47" i="193"/>
  <c r="W92" i="193"/>
  <c r="W93" i="193" s="1"/>
  <c r="N46" i="193"/>
  <c r="N47" i="193" s="1"/>
  <c r="O46" i="193"/>
  <c r="O47" i="193" s="1"/>
  <c r="P46" i="193"/>
  <c r="P47" i="193" s="1"/>
  <c r="R46" i="193"/>
  <c r="R47" i="193" s="1"/>
  <c r="S46" i="193"/>
  <c r="S47" i="193" s="1"/>
  <c r="T46" i="193"/>
  <c r="T47" i="193" s="1"/>
  <c r="Q46" i="193"/>
  <c r="Q47" i="193" s="1"/>
  <c r="U46" i="193"/>
  <c r="V46" i="193"/>
  <c r="U47" i="193" l="1"/>
  <c r="U92" i="193"/>
  <c r="U93" i="193" s="1"/>
  <c r="V47" i="193"/>
  <c r="V92" i="193"/>
  <c r="V93" i="193" s="1"/>
  <c r="L27" i="299" l="1"/>
  <c r="K27" i="299"/>
  <c r="J27" i="299"/>
  <c r="I27" i="299"/>
  <c r="H27" i="299"/>
  <c r="G27" i="299"/>
  <c r="F27" i="299"/>
  <c r="E27" i="299"/>
  <c r="D27" i="299"/>
  <c r="L26" i="299"/>
  <c r="K26" i="299"/>
  <c r="J26" i="299"/>
  <c r="I26" i="299"/>
  <c r="H26" i="299"/>
  <c r="G26" i="299"/>
  <c r="F26" i="299"/>
  <c r="E26" i="299"/>
  <c r="D26" i="299"/>
  <c r="L25" i="299"/>
  <c r="K25" i="299"/>
  <c r="J25" i="299"/>
  <c r="I25" i="299"/>
  <c r="H25" i="299"/>
  <c r="G25" i="299"/>
  <c r="F25" i="299"/>
  <c r="E25" i="299"/>
  <c r="D25" i="299"/>
  <c r="L24" i="299"/>
  <c r="K24" i="299"/>
  <c r="J24" i="299"/>
  <c r="I24" i="299"/>
  <c r="H24" i="299"/>
  <c r="G24" i="299"/>
  <c r="F24" i="299"/>
  <c r="E24" i="299"/>
  <c r="D24" i="299"/>
  <c r="L23" i="299"/>
  <c r="K23" i="299"/>
  <c r="J23" i="299"/>
  <c r="I23" i="299"/>
  <c r="H23" i="299"/>
  <c r="G23" i="299"/>
  <c r="F23" i="299"/>
  <c r="E23" i="299"/>
  <c r="D23" i="299"/>
  <c r="L22" i="299"/>
  <c r="K22" i="299"/>
  <c r="J22" i="299"/>
  <c r="I22" i="299"/>
  <c r="H22" i="299"/>
  <c r="G22" i="299"/>
  <c r="F22" i="299"/>
  <c r="E22" i="299"/>
  <c r="D22" i="299"/>
  <c r="L21" i="299"/>
  <c r="K21" i="299"/>
  <c r="J21" i="299"/>
  <c r="I21" i="299"/>
  <c r="H21" i="299"/>
  <c r="G21" i="299"/>
  <c r="F21" i="299"/>
  <c r="E21" i="299"/>
  <c r="D21" i="299"/>
  <c r="L20" i="299"/>
  <c r="K20" i="299"/>
  <c r="J20" i="299"/>
  <c r="I20" i="299"/>
  <c r="H20" i="299"/>
  <c r="G20" i="299"/>
  <c r="F20" i="299"/>
  <c r="E20" i="299"/>
  <c r="D20" i="299"/>
  <c r="K18" i="299"/>
  <c r="I18" i="299"/>
  <c r="G18" i="299"/>
  <c r="E18" i="299"/>
  <c r="D18" i="299"/>
  <c r="P92" i="193" l="1"/>
  <c r="L46" i="193" l="1"/>
  <c r="L47" i="193" s="1"/>
  <c r="I46" i="193"/>
  <c r="I47" i="193" s="1"/>
  <c r="M46" i="193"/>
  <c r="M47" i="193" s="1"/>
  <c r="K46" i="193"/>
  <c r="K47" i="193" s="1"/>
  <c r="J46" i="193"/>
  <c r="J47" i="193" s="1"/>
  <c r="Q92" i="193" l="1"/>
  <c r="Q93" i="193" l="1"/>
  <c r="T92" i="193" l="1"/>
  <c r="T93" i="193" s="1"/>
  <c r="R92" i="193" l="1"/>
  <c r="R93" i="193" s="1"/>
  <c r="O92" i="193"/>
  <c r="O93" i="193" s="1"/>
  <c r="N92" i="193" l="1"/>
  <c r="N93" i="193" s="1"/>
  <c r="K92" i="193"/>
  <c r="K93" i="193" s="1"/>
  <c r="J92" i="193"/>
  <c r="J93" i="193" s="1"/>
  <c r="P93" i="193"/>
  <c r="L92" i="193"/>
  <c r="L93" i="193" s="1"/>
  <c r="M92" i="193"/>
  <c r="M93" i="193" s="1"/>
  <c r="I92" i="193"/>
  <c r="I93" i="193" s="1"/>
  <c r="S92" i="193" l="1"/>
  <c r="S93" i="193" s="1"/>
</calcChain>
</file>

<file path=xl/sharedStrings.xml><?xml version="1.0" encoding="utf-8"?>
<sst xmlns="http://schemas.openxmlformats.org/spreadsheetml/2006/main" count="1638" uniqueCount="1147">
  <si>
    <t>Zdroj: MF SR</t>
  </si>
  <si>
    <t>v % HDP</t>
  </si>
  <si>
    <t>A. Hrubý dlh verejnej správy (k 1.1.)</t>
  </si>
  <si>
    <t>B. Celková medziročná zmena hrubého dlhu VS</t>
  </si>
  <si>
    <t>C. Hrubý dlh verejnej správy (k 31.12.)</t>
  </si>
  <si>
    <t>Príjmy spolu</t>
  </si>
  <si>
    <t>Bežné dane z dôchodkov, majetku</t>
  </si>
  <si>
    <t>Príspevky na sociálne zabezpečenie</t>
  </si>
  <si>
    <t>Výdavky spolu</t>
  </si>
  <si>
    <t>Kompenzácie zamestnancov</t>
  </si>
  <si>
    <t>Medzispotreba</t>
  </si>
  <si>
    <t>Subvencie</t>
  </si>
  <si>
    <t>Úrokové náklady</t>
  </si>
  <si>
    <t>Celkové sociálne transfery</t>
  </si>
  <si>
    <t>Kapitálové transfery</t>
  </si>
  <si>
    <t>ESA2010</t>
  </si>
  <si>
    <t>HDP</t>
  </si>
  <si>
    <t>z toho: Dopravné podniky obcí</t>
  </si>
  <si>
    <t xml:space="preserve"> - ostatné</t>
  </si>
  <si>
    <t>Príspevky k zmene hrubého dlhu verejnej správy:</t>
  </si>
  <si>
    <t>Primárne saldo</t>
  </si>
  <si>
    <t>Rast reálneho HDP</t>
  </si>
  <si>
    <t>Granty a transfery</t>
  </si>
  <si>
    <t>z toho: ŽSR + ŽSSK</t>
  </si>
  <si>
    <t>Spolu</t>
  </si>
  <si>
    <t xml:space="preserve"> - Mzdy a platy</t>
  </si>
  <si>
    <t xml:space="preserve"> - Sociálne príspevky zamestnávateľov</t>
  </si>
  <si>
    <t>Ostatné bežné transfery</t>
  </si>
  <si>
    <t>Dane</t>
  </si>
  <si>
    <t>Saldo VS (ESA 2010, v mil. eur)</t>
  </si>
  <si>
    <t>Skutočnosť</t>
  </si>
  <si>
    <t xml:space="preserve">
Skutočnosť</t>
  </si>
  <si>
    <t>OS</t>
  </si>
  <si>
    <t>T0200</t>
  </si>
  <si>
    <t>Daňové príjmy</t>
  </si>
  <si>
    <t>suma</t>
  </si>
  <si>
    <t>suma (D2+D5+D91)</t>
  </si>
  <si>
    <t>Dane z produkcie a dovozu</t>
  </si>
  <si>
    <t>T0200 (D2)</t>
  </si>
  <si>
    <t xml:space="preserve"> - Daň z pridanej hodnoty (spolu so zdrojmi EÚ)</t>
  </si>
  <si>
    <t>T0900 (D211)</t>
  </si>
  <si>
    <t xml:space="preserve"> - Spotrebné dane</t>
  </si>
  <si>
    <t>T0900 (D2122C+D214A)</t>
  </si>
  <si>
    <t xml:space="preserve"> - Dane z majetku a iné</t>
  </si>
  <si>
    <t>T0200 (D5)</t>
  </si>
  <si>
    <t xml:space="preserve"> - Daň z príjmov fyzických osôb</t>
  </si>
  <si>
    <t>T0900 (D51A)</t>
  </si>
  <si>
    <t xml:space="preserve"> - zo závislej činnosti</t>
  </si>
  <si>
    <t>RK 111001</t>
  </si>
  <si>
    <t xml:space="preserve"> - z podnikania a inej samostatnej zár. činnosti</t>
  </si>
  <si>
    <t>RK111002</t>
  </si>
  <si>
    <t xml:space="preserve"> - Daň z príjmov právnických osôb</t>
  </si>
  <si>
    <t>T0900 (D51B)</t>
  </si>
  <si>
    <t xml:space="preserve"> - Daň z príjmov vyberaná zrážkou - rozp. klasif.</t>
  </si>
  <si>
    <t>T0900 (D51E)</t>
  </si>
  <si>
    <t>T0900 (D59A)</t>
  </si>
  <si>
    <t>Dane z kapitálu</t>
  </si>
  <si>
    <t>T0200 (D91)</t>
  </si>
  <si>
    <t>suma, T0200 (D61)</t>
  </si>
  <si>
    <t>Skutočné príspevky na sociálne zabezpečenie</t>
  </si>
  <si>
    <t>suma, T0900 (D611+D613)</t>
  </si>
  <si>
    <t xml:space="preserve"> - Príspevky zamestnávateľov</t>
  </si>
  <si>
    <t>T0900 (D6111+D6112 = D611)</t>
  </si>
  <si>
    <t>T0900 (D613CE)</t>
  </si>
  <si>
    <t>Imputované príspevky na sociálne zabezpečenie</t>
  </si>
  <si>
    <t>T0900 (D612)</t>
  </si>
  <si>
    <t>Nedaňové príjmy</t>
  </si>
  <si>
    <t>Tržby</t>
  </si>
  <si>
    <t xml:space="preserve"> - Trhová produkcia + Produkcia pre vlastné konečné použitie</t>
  </si>
  <si>
    <t>T0200 (P1M)</t>
  </si>
  <si>
    <t xml:space="preserve"> - Platby za ostatnú netrhovú produkciu</t>
  </si>
  <si>
    <t>T0200 (P131)</t>
  </si>
  <si>
    <t>Dôchodky z majetku, z ktorých</t>
  </si>
  <si>
    <t>T0200 (D4)</t>
  </si>
  <si>
    <t xml:space="preserve"> - Dividendy</t>
  </si>
  <si>
    <t>D.421 z dotazníka tab 10.1 riadok 49</t>
  </si>
  <si>
    <t xml:space="preserve"> - Úroky</t>
  </si>
  <si>
    <t>T0200 (D41)</t>
  </si>
  <si>
    <t>z toho: z EÚ</t>
  </si>
  <si>
    <t>RK 341 EU, ktoré ostávajú v schodku, FIN 1-12 za ŠR</t>
  </si>
  <si>
    <t>Ostatné subvencie ma produkciu</t>
  </si>
  <si>
    <t>T0200 (D39R)</t>
  </si>
  <si>
    <t>T0200 (D7)</t>
  </si>
  <si>
    <t>T0200 (D9-D91)</t>
  </si>
  <si>
    <t>Bežné výdavky</t>
  </si>
  <si>
    <t>T0200 (D1)</t>
  </si>
  <si>
    <t>od Antolíka ŠÚ SR (D11)</t>
  </si>
  <si>
    <t>od Antolíka ŠÚ SR (D12)</t>
  </si>
  <si>
    <t>T0200 (P2)</t>
  </si>
  <si>
    <t>suma (D29+D5)</t>
  </si>
  <si>
    <t>Iné dane z produkcie</t>
  </si>
  <si>
    <t>T0200 (D29)</t>
  </si>
  <si>
    <t>Bežné dane z majetku, atď.</t>
  </si>
  <si>
    <t>T0200 (D3P)</t>
  </si>
  <si>
    <t xml:space="preserve"> - Dotácie do poľnohospodárstva</t>
  </si>
  <si>
    <t>RK 644 COFOG 042 bez S3 EU OUT, zdroj ŠR a spolufinancovanie (len EU zdrojov)</t>
  </si>
  <si>
    <t xml:space="preserve"> - Dotácie do dopravy</t>
  </si>
  <si>
    <t>RK 644 z toho COFOG 045 bez S3 EU OUT</t>
  </si>
  <si>
    <t xml:space="preserve"> - železničná doprava</t>
  </si>
  <si>
    <t>RK 644 z toho COFOG 0453 bez S3 EU OUT</t>
  </si>
  <si>
    <t xml:space="preserve"> - cestná doprava</t>
  </si>
  <si>
    <t>RK 644 z toho COFOG 0451 bez S3 EU OUT</t>
  </si>
  <si>
    <t xml:space="preserve"> - Ostatné</t>
  </si>
  <si>
    <t>reziduál = Subsidies minus Agriultural Subsidies minus Transport Subsidies</t>
  </si>
  <si>
    <t>Dôchodky z majetku</t>
  </si>
  <si>
    <t>Ostatné dôchodky z majetku</t>
  </si>
  <si>
    <t>T0200 (D4N)</t>
  </si>
  <si>
    <t>T0200 (D6M)</t>
  </si>
  <si>
    <t xml:space="preserve"> - Sociálne dávky okrem naturálnych soc. transferov</t>
  </si>
  <si>
    <t>T0200 (D62)</t>
  </si>
  <si>
    <t xml:space="preserve"> - Aktívne opatrenia trhu práce</t>
  </si>
  <si>
    <t>RK 642032 zo ŠR, bez EU peňazí</t>
  </si>
  <si>
    <t xml:space="preserve"> - Nemocenské dávky</t>
  </si>
  <si>
    <t>RK 642015 z SP</t>
  </si>
  <si>
    <t xml:space="preserve"> - Dôchodkové dávky zo starobného a invalidného poistenia</t>
  </si>
  <si>
    <t>RK 642016+RK 642020 z SP + to isté z MRU</t>
  </si>
  <si>
    <t xml:space="preserve"> - Dávky v nezamestnanosti</t>
  </si>
  <si>
    <t>RK 642033 z SP</t>
  </si>
  <si>
    <t xml:space="preserve"> - Štátne sociálne dávky a podpora</t>
  </si>
  <si>
    <t>RK 642018 až RK 642027 + RK642037 až RK 642042 zo ŠR</t>
  </si>
  <si>
    <t xml:space="preserve"> - na prídavok na dieťa</t>
  </si>
  <si>
    <t>RK 642019 zo ŠR</t>
  </si>
  <si>
    <t xml:space="preserve"> - na príspevok pri narodení dieťaťa a prísp. rodičom</t>
  </si>
  <si>
    <t>RK 642022 zo ŠR</t>
  </si>
  <si>
    <t xml:space="preserve"> - na rodičovský príspevok</t>
  </si>
  <si>
    <t>RK 642041 zo ŠR</t>
  </si>
  <si>
    <t xml:space="preserve"> - na dávku v hmotnej núdzi a príspevky k dávke</t>
  </si>
  <si>
    <t>RK 642026 zo ŠR</t>
  </si>
  <si>
    <t xml:space="preserve"> - na peňažné príspevky na kompenzáciu</t>
  </si>
  <si>
    <t>RK 642027 zo ŠR</t>
  </si>
  <si>
    <t>RK 642018 až RK 642027 + RK642037 až RK 642042 zo ŠR minus (RK 642019+22+41+26+27)</t>
  </si>
  <si>
    <t xml:space="preserve"> - Platené poistné za skupiny osôb ustanovené zákonom</t>
  </si>
  <si>
    <t>RK 642031</t>
  </si>
  <si>
    <t xml:space="preserve"> - sociálne poistenie</t>
  </si>
  <si>
    <t>RK 642031 z kapitoly Ministerstva práce</t>
  </si>
  <si>
    <t xml:space="preserve"> - zdravotné poistenie</t>
  </si>
  <si>
    <t>RK 642031 z kapitoly Ministerstva zdravotníctva</t>
  </si>
  <si>
    <t xml:space="preserve"> - Naturálne sociálne transfery (zdravotnícke zariadenia)</t>
  </si>
  <si>
    <t>T0200 (D632)</t>
  </si>
  <si>
    <t>z toho: Odvody do rozpočtu EÚ</t>
  </si>
  <si>
    <t xml:space="preserve">RK 649005 </t>
  </si>
  <si>
    <t>z toho: 2% z daní na verejnoprospešný účel</t>
  </si>
  <si>
    <t>RK 111004+RK 112001</t>
  </si>
  <si>
    <t>Kapitálové výdavky</t>
  </si>
  <si>
    <t>Kapitálové investície</t>
  </si>
  <si>
    <t>suma, T0200(P5L)</t>
  </si>
  <si>
    <t xml:space="preserve"> - Tvorba hrubého fixného kapitálu</t>
  </si>
  <si>
    <t>T0200 (P51G)</t>
  </si>
  <si>
    <t xml:space="preserve"> - Zmena stavu zásob a nadobudnutie mínus úbytok cenností</t>
  </si>
  <si>
    <t>T0200 (P5M)</t>
  </si>
  <si>
    <t xml:space="preserve"> - Nadobudnutie mínus úbytok nefinančných neprodukovaných aktív</t>
  </si>
  <si>
    <t>T0200 (NP)</t>
  </si>
  <si>
    <t>T0200 (D9)</t>
  </si>
  <si>
    <t>Čisté pôžičky poskytnuté / prijaté</t>
  </si>
  <si>
    <t>- hotovostný deficit ŠR</t>
  </si>
  <si>
    <t>- prostriedky ŠP využité na financovanie hotovostného deficitu ŠR</t>
  </si>
  <si>
    <t>- zadlženie ostatných subjektov VS</t>
  </si>
  <si>
    <t>z toho: Samospráva (obce a VÚC)</t>
  </si>
  <si>
    <t>- emisný diskont</t>
  </si>
  <si>
    <t>- diskont pri splatnosti</t>
  </si>
  <si>
    <t>Ostatné</t>
  </si>
  <si>
    <t>Popis</t>
  </si>
  <si>
    <t>D.29A</t>
  </si>
  <si>
    <t>Total</t>
  </si>
  <si>
    <t>Primary balance</t>
  </si>
  <si>
    <t>Real GDP growth</t>
  </si>
  <si>
    <t>A. General government gross debt (as of 1 Jan)</t>
  </si>
  <si>
    <t>B. Total y/y change in the GG gross debt</t>
  </si>
  <si>
    <t>- Cash-based state budget deficit</t>
  </si>
  <si>
    <t>- State Treasury funds used for the financing of government operations</t>
  </si>
  <si>
    <t>- Issue discount</t>
  </si>
  <si>
    <t>- Discount at maturity</t>
  </si>
  <si>
    <t>- Balance of loans to GG entities</t>
  </si>
  <si>
    <t>thereof: ŽSR + ŽSSK</t>
  </si>
  <si>
    <t>thereof: NDS</t>
  </si>
  <si>
    <t>thereof: Municipal public transportation companies</t>
  </si>
  <si>
    <t>C. General government gross debt (as of 31 Dec)</t>
  </si>
  <si>
    <t>in % of GDP</t>
  </si>
  <si>
    <t>Daň z nehnuteľnosti a iné</t>
  </si>
  <si>
    <t>Osobitný odvod vybraných fin. inštitúcii</t>
  </si>
  <si>
    <t>EKRK 192</t>
  </si>
  <si>
    <t>Odvod z hazardných hier</t>
  </si>
  <si>
    <t>EKRK 292008 T0900 D.214F</t>
  </si>
  <si>
    <t>Daň z motorových vozidiel</t>
  </si>
  <si>
    <t>EKRK 134002 ŠR T9 D.29B</t>
  </si>
  <si>
    <t>Emisné kvóty - príjem z predaja</t>
  </si>
  <si>
    <t>EKRK 229006 NTL</t>
  </si>
  <si>
    <t>reziduál D.2</t>
  </si>
  <si>
    <t>Osobitný odvod z podnikania v regul. odvetiach</t>
  </si>
  <si>
    <t>EKRK 194</t>
  </si>
  <si>
    <t>reziduál D.5</t>
  </si>
  <si>
    <t xml:space="preserve"> - Príspevky od domácností</t>
  </si>
  <si>
    <t>Transfery NO, cirkvi, súkr. školám a pod.</t>
  </si>
  <si>
    <t>ŠR EKRK 642001+2+4+5+6+7+9+10, bez EÚ</t>
  </si>
  <si>
    <t>-</t>
  </si>
  <si>
    <t>Source: MoF SR</t>
  </si>
  <si>
    <t>p.m. ESM contribution</t>
  </si>
  <si>
    <t>Materiál</t>
  </si>
  <si>
    <t>Document</t>
  </si>
  <si>
    <t>Liquid financial assests</t>
  </si>
  <si>
    <t>Zmena hrubého dlhu VS</t>
  </si>
  <si>
    <t>Y-o-y change of gross debt</t>
  </si>
  <si>
    <t>OS – očakávaná skutočnosť ku koncu roka; N – návrh rozpočtu verejnej správy</t>
  </si>
  <si>
    <t>Nominálne saldo</t>
  </si>
  <si>
    <t>Nominal balance</t>
  </si>
  <si>
    <t>Nominal balance at budgeting</t>
  </si>
  <si>
    <t>Zrušenie krátenia príspevku na opatrovanie poberateľom dôchodkov</t>
  </si>
  <si>
    <t>Kolektívne vyjednávanie zdravotníckych pracovníkov</t>
  </si>
  <si>
    <t>Zhrnutie</t>
  </si>
  <si>
    <t>Summary</t>
  </si>
  <si>
    <t>Saldo</t>
  </si>
  <si>
    <t>Balance</t>
  </si>
  <si>
    <t>Opatrenia na výdavkoch spolu</t>
  </si>
  <si>
    <t>Opatrenia na príjmoch spolu</t>
  </si>
  <si>
    <t>Summary of revenue measures</t>
  </si>
  <si>
    <t>Summary of expenditure measures</t>
  </si>
  <si>
    <t>GDP, current prices</t>
  </si>
  <si>
    <t>Člen výboru</t>
  </si>
  <si>
    <t xml:space="preserve">Charakteristika prognózy </t>
  </si>
  <si>
    <t>realistická</t>
  </si>
  <si>
    <t>MFC member</t>
  </si>
  <si>
    <t>Assessment</t>
  </si>
  <si>
    <t>realistic</t>
  </si>
  <si>
    <t> v %, ak nie je uvedené inak</t>
  </si>
  <si>
    <t>Výbor</t>
  </si>
  <si>
    <t>MFSR</t>
  </si>
  <si>
    <t>Hrubý domáci produkt; reálny rast</t>
  </si>
  <si>
    <t>Konečná spotreba domácností; reálny rast</t>
  </si>
  <si>
    <t>Konečná spotreba domácností; nominálny rast</t>
  </si>
  <si>
    <t>Priemerná mesačná mzda; reálny rast</t>
  </si>
  <si>
    <t>Priemerná mesačná mzda; nominálny rast</t>
  </si>
  <si>
    <t>Rast zamestnanosti (štat. výkazníctvo)</t>
  </si>
  <si>
    <t>Index spotrebiteľských cien; priemerný rast; CPI</t>
  </si>
  <si>
    <t>% unless otherwise stated</t>
  </si>
  <si>
    <t>MFC</t>
  </si>
  <si>
    <t>Mof SR</t>
  </si>
  <si>
    <t>GDP, real growth</t>
  </si>
  <si>
    <t>Final consumption of households, real growth</t>
  </si>
  <si>
    <t>Final consumption of households, nominal growth</t>
  </si>
  <si>
    <t>Average monthly wage, real growth</t>
  </si>
  <si>
    <t>Average monthly wage, nominal growth</t>
  </si>
  <si>
    <t>Employment growth</t>
  </si>
  <si>
    <t>CPI (average growth)</t>
  </si>
  <si>
    <t>Source: Macroeconomic forecast committee</t>
  </si>
  <si>
    <t>Vstupné dáta</t>
  </si>
  <si>
    <t>Input data</t>
  </si>
  <si>
    <t>spodná hranica</t>
  </si>
  <si>
    <t>lower bound</t>
  </si>
  <si>
    <t>25. percentil</t>
  </si>
  <si>
    <t>25th percentile</t>
  </si>
  <si>
    <t>75. percentil</t>
  </si>
  <si>
    <t>75th percentile</t>
  </si>
  <si>
    <t>horná hranica</t>
  </si>
  <si>
    <t>upper bound</t>
  </si>
  <si>
    <t>prognóza MF SR</t>
  </si>
  <si>
    <t>medián Výboru</t>
  </si>
  <si>
    <t>MFC median</t>
  </si>
  <si>
    <t>TFC member</t>
  </si>
  <si>
    <t>Zmena posudzovania invalidných dôchodkov</t>
  </si>
  <si>
    <t>2026F</t>
  </si>
  <si>
    <t>2027F</t>
  </si>
  <si>
    <t>EU funds - capital</t>
  </si>
  <si>
    <t>Prod. medzera (% pot. HDP)</t>
  </si>
  <si>
    <t>Pot. HDP (rast, %)</t>
  </si>
  <si>
    <t>Kapitál</t>
  </si>
  <si>
    <t xml:space="preserve"> Práca</t>
  </si>
  <si>
    <t>Output gap
(% pot. GDP)</t>
  </si>
  <si>
    <t>Pot. GDP (growth, %)</t>
  </si>
  <si>
    <t>Capital stock</t>
  </si>
  <si>
    <t>Labour</t>
  </si>
  <si>
    <t>NRVS</t>
  </si>
  <si>
    <t>Rozpočtové ciele</t>
  </si>
  <si>
    <t>Celková hodnota</t>
  </si>
  <si>
    <t>z toho:</t>
  </si>
  <si>
    <t xml:space="preserve">  Počiatočná rozpočtová pozícia štrukturálneho salda a dlhu</t>
  </si>
  <si>
    <t xml:space="preserve">       z toho primárne štrukturálne saldo (-):</t>
  </si>
  <si>
    <t xml:space="preserve">  Výdavky na penzie</t>
  </si>
  <si>
    <t xml:space="preserve">  Zdravotná starostlivosť</t>
  </si>
  <si>
    <t xml:space="preserve">  Dlhodobá starostlivosť</t>
  </si>
  <si>
    <t xml:space="preserve">  Výdavky na vzdelanie </t>
  </si>
  <si>
    <t xml:space="preserve">  Ostatné</t>
  </si>
  <si>
    <t>Total value</t>
  </si>
  <si>
    <t xml:space="preserve">   Initial budgetary position of structural balance and debt</t>
  </si>
  <si>
    <t xml:space="preserve">  Pension expenses</t>
  </si>
  <si>
    <t xml:space="preserve">  Health care</t>
  </si>
  <si>
    <t xml:space="preserve">  Long-term care</t>
  </si>
  <si>
    <t xml:space="preserve">  Expenditure on education</t>
  </si>
  <si>
    <t xml:space="preserve">  Other</t>
  </si>
  <si>
    <t>Zdroj: Výbor pre makroekonomické prognózy</t>
  </si>
  <si>
    <t>z toho: Eximbanka</t>
  </si>
  <si>
    <t>p.m. príspevok SR do ESM</t>
  </si>
  <si>
    <t xml:space="preserve"> - ostatné*</t>
  </si>
  <si>
    <t>TABUĽKA 1 – Produkčná medzera a príspevky faktorov k rastu potenciálneho produktu – národná metodika</t>
  </si>
  <si>
    <t>Budgetary target</t>
  </si>
  <si>
    <t>MoF forecast</t>
  </si>
  <si>
    <t>Budgetary targets</t>
  </si>
  <si>
    <t>thereof:</t>
  </si>
  <si>
    <t xml:space="preserve">       thereof the primary structural balance (-)</t>
  </si>
  <si>
    <t>Interests</t>
  </si>
  <si>
    <t>EÚ fondy</t>
  </si>
  <si>
    <t>RRP</t>
  </si>
  <si>
    <t>EK (Máj)</t>
  </si>
  <si>
    <t>EC (May)</t>
  </si>
  <si>
    <t>MoF SR (June)</t>
  </si>
  <si>
    <t>MFSR (Jún)</t>
  </si>
  <si>
    <t>MFSR (Sept)</t>
  </si>
  <si>
    <t>MoF SR (Sept)</t>
  </si>
  <si>
    <t>2028F</t>
  </si>
  <si>
    <t>Kompozit</t>
  </si>
  <si>
    <t>Priemysel</t>
  </si>
  <si>
    <t>Služby</t>
  </si>
  <si>
    <t>Composite</t>
  </si>
  <si>
    <t>Manufacturing</t>
  </si>
  <si>
    <t>Services</t>
  </si>
  <si>
    <t>Celková inflácia</t>
  </si>
  <si>
    <t>Headline inflation</t>
  </si>
  <si>
    <t>Čistá inflácia</t>
  </si>
  <si>
    <t>Net inflation</t>
  </si>
  <si>
    <t>Ceny potravín</t>
  </si>
  <si>
    <t>Food prices</t>
  </si>
  <si>
    <t>Regulované ceny</t>
  </si>
  <si>
    <t>Regulated prices</t>
  </si>
  <si>
    <t>Zmena nepriamych daní</t>
  </si>
  <si>
    <t>Change in indirect taxes</t>
  </si>
  <si>
    <t>Finančná kríza</t>
  </si>
  <si>
    <t>Financial crisis</t>
  </si>
  <si>
    <t>COVID-19</t>
  </si>
  <si>
    <t>Energetická kríza</t>
  </si>
  <si>
    <t>Energy crisis</t>
  </si>
  <si>
    <t>Hranica nadmerného deficitu</t>
  </si>
  <si>
    <t>Excessive deficit threshold</t>
  </si>
  <si>
    <t>Nominálny cieľ rozpočtu</t>
  </si>
  <si>
    <t>Výdavky spojené s vojnou na Ukrajine (očistené o EÚ fondy)</t>
  </si>
  <si>
    <t>Výkonnostné zmluvy verejných vysokých škôl (VVŠ)</t>
  </si>
  <si>
    <t>Zvýšenie výdavkov na výskum a vývoj (VaV)</t>
  </si>
  <si>
    <t xml:space="preserve">Kompenzácia nárastu hypotekárnych splátok </t>
  </si>
  <si>
    <t>Zvýšenie osobných príplatkov zamestnancov súdov</t>
  </si>
  <si>
    <t>Increase in personal allowances for court employees</t>
  </si>
  <si>
    <t>Zlepšenie podmienok odmeňovania ozbrojených zložiek SR</t>
  </si>
  <si>
    <t>Valorizácia správnych a súdnych poplatkov - od 1Q 2024</t>
  </si>
  <si>
    <t>Zvýšenie sadzby zdravotného poistného zamestnávateľa o 1 p. b.</t>
  </si>
  <si>
    <t>Zavedenie spotrebnej dane zo sladených nápojov</t>
  </si>
  <si>
    <t>Navýšenie platby za poistencov štátu</t>
  </si>
  <si>
    <t>Zvýšenie stropov pre platenie sociálnych odvodov</t>
  </si>
  <si>
    <t>Zvýšenie dane z príjmov právnických osôb na 24 %</t>
  </si>
  <si>
    <t>optimistická</t>
  </si>
  <si>
    <t>optimistic</t>
  </si>
  <si>
    <t>Source: SO SR, MoF SR</t>
  </si>
  <si>
    <t>Zdroj: ŠÚ SR, MF SR</t>
  </si>
  <si>
    <t>GRAF 4 – Príspevky zložiek k inflácii (p. b.)</t>
  </si>
  <si>
    <t>FIGURE 4 – Contributions of components to inflation (p. p.)</t>
  </si>
  <si>
    <t>Zdroj: Bloomberg, MF SR</t>
  </si>
  <si>
    <t>Source: Bloomberg, MoF SR</t>
  </si>
  <si>
    <r>
      <t>TFP</t>
    </r>
    <r>
      <rPr>
        <b/>
        <vertAlign val="superscript"/>
        <sz val="10"/>
        <color theme="1"/>
        <rFont val="Arial Narrow"/>
        <family val="2"/>
        <charset val="238"/>
      </rPr>
      <t>*</t>
    </r>
  </si>
  <si>
    <t>Zdroj: MF SR, NBS, AMECO</t>
  </si>
  <si>
    <t>Source: MoF SR, NBS, AMECO</t>
  </si>
  <si>
    <t>TABLE 1 – Output gap and factor contributions to potential growth – national methodology</t>
  </si>
  <si>
    <t>Podpora priemyselných parkov (Valaliky, Šurany)</t>
  </si>
  <si>
    <t>Support for industrial parks (Valaliky, Šurany)</t>
  </si>
  <si>
    <t>Zdroj: Výbor pre daňové prognózy</t>
  </si>
  <si>
    <r>
      <rPr>
        <sz val="10"/>
        <color theme="0"/>
        <rFont val="Arial Narrow"/>
        <family val="2"/>
        <charset val="238"/>
      </rPr>
      <t>.</t>
    </r>
    <r>
      <rPr>
        <sz val="10"/>
        <color theme="1"/>
        <rFont val="Arial Narrow"/>
        <family val="2"/>
        <charset val="238"/>
      </rPr>
      <t>- other*</t>
    </r>
  </si>
  <si>
    <t xml:space="preserve">* Výbor pre makroekonomické prognózy     
</t>
  </si>
  <si>
    <t>Source: Tax Forecast Committee</t>
  </si>
  <si>
    <t>Ciele rozpočtu verejnej správy</t>
  </si>
  <si>
    <t>Návrh rozpočtu verejnej správy (bez ďalších opatrení)</t>
  </si>
  <si>
    <t>Pozn.: * vrátane zmeny zdrojov subjektov mimo sektora verejnej správy. Plusové položky zvyšujú dlh verejnej správy k 31.12. príslušného roku, mínusové položky dlh znižujú.</t>
  </si>
  <si>
    <t>Zosúladenie deficitu a dlhu</t>
  </si>
  <si>
    <t>Stock-flow adjustment</t>
  </si>
  <si>
    <t>Private sector wage</t>
  </si>
  <si>
    <t>Public sector wage</t>
  </si>
  <si>
    <t>Mzda v súkromnom sektore</t>
  </si>
  <si>
    <t>Mzda vo verejnom sektore</t>
  </si>
  <si>
    <t>Nemecko</t>
  </si>
  <si>
    <t>Germany</t>
  </si>
  <si>
    <t>GRAF 8 – Medziročná zmena váž. ind. zahr. dopytu (%)</t>
  </si>
  <si>
    <t>FIGURE 8 – Annual growth of weigh. ext. demand ind. (%)</t>
  </si>
  <si>
    <t>GRAF 7 – Vážený index zahraničného dopytu (level)</t>
  </si>
  <si>
    <t>FIGURE 7 – Weighted index of external demand (level)</t>
  </si>
  <si>
    <t>NBS (Sept)</t>
  </si>
  <si>
    <t>IFP Sep 2025</t>
  </si>
  <si>
    <t>Hrubý dlh verejnej správy v % HDP</t>
  </si>
  <si>
    <t>General Government gross debt in % of GDP</t>
  </si>
  <si>
    <t>General Government headline deficit in % of GDP</t>
  </si>
  <si>
    <t>Deficit verejnej správy v % HDP</t>
  </si>
  <si>
    <t>Draft budget (w/o further measures)</t>
  </si>
  <si>
    <t>GRAF 6 – Index nákupných manažérov v eurozóne (hodnoty nad 50 = expanzia)</t>
  </si>
  <si>
    <t>GRAF 9 – Vývoj produkčnej medzery (% pot. HDP) – porovnanie MF SR, NBS, EK</t>
  </si>
  <si>
    <t>FIGURE 9 – Output gap (% pot. GDP) – comparing MoF SR, NBS, EC</t>
  </si>
  <si>
    <t>FIGURE 6 – Purchasing Managers´ Index (readings above 50 = expansion)</t>
  </si>
  <si>
    <t>ČSOB</t>
  </si>
  <si>
    <t>RRZ, NBS, SAV, Infostat, , VÚB, Unicredit, SLSP, Tatrabanka</t>
  </si>
  <si>
    <t>50. percentil</t>
  </si>
  <si>
    <t>50th percentile</t>
  </si>
  <si>
    <t>Daňová amnestia</t>
  </si>
  <si>
    <t>Zákon proti vynúteným živnostiam</t>
  </si>
  <si>
    <t>Act combating false self-employment (disguised employment)</t>
  </si>
  <si>
    <t xml:space="preserve">Zavedenie úhrady za použitie prvotných materiálov </t>
  </si>
  <si>
    <t>Introduction of a charge on the use of primary raw materials</t>
  </si>
  <si>
    <t>Vyššie zdanenie hazardu vrátane vkladov na hráčske účty</t>
  </si>
  <si>
    <t>Higher gambling taxation, including levies on deposits to player accounts</t>
  </si>
  <si>
    <t xml:space="preserve">Doplatky existujúcim predčasným dôchodcom </t>
  </si>
  <si>
    <t>Top-up payments for existing early retirees</t>
  </si>
  <si>
    <t>Savings measures in public health insurance</t>
  </si>
  <si>
    <t>Zavedenie povinnej škôlky pre deti od 3 a 4 rokov</t>
  </si>
  <si>
    <t>Energopomoc</t>
  </si>
  <si>
    <t>Energy Aid</t>
  </si>
  <si>
    <t>1. konsolidácia</t>
  </si>
  <si>
    <t>2. konsolidácia</t>
  </si>
  <si>
    <t>Obrana</t>
  </si>
  <si>
    <t>1st consolidation</t>
  </si>
  <si>
    <t>2nd consolidation</t>
  </si>
  <si>
    <t>Defence</t>
  </si>
  <si>
    <t>Other</t>
  </si>
  <si>
    <t>GRAF 10 – Vývoj nominálneho salda v % HDP</t>
  </si>
  <si>
    <t>FIGURE 10 – Development of the nominal balance in % of GDP</t>
  </si>
  <si>
    <t>TABUĽKA 2  – Kvantifikácie nových príjmových a výdavkových opatrení (ESA2010, mil. eur)</t>
  </si>
  <si>
    <t>TABLE 2 – Quantification of new income and expenditure measures (ESA2010, in EUR millions)</t>
  </si>
  <si>
    <t>1. Celkové výdavky verejnej správy</t>
  </si>
  <si>
    <t>2. Úrokové náklady</t>
  </si>
  <si>
    <t>3. Výdavky financované zo zdrojov z EÚ</t>
  </si>
  <si>
    <t>4. Cyklické výdavky na dávky v nezamestnanosti</t>
  </si>
  <si>
    <t>5. Jednorazové výdavky</t>
  </si>
  <si>
    <t>6. Výdavky na spolufinancovanie</t>
  </si>
  <si>
    <t>7. Národne financované primárne výdavky = 1-2-3-4-5-6</t>
  </si>
  <si>
    <t>8. Diskrečné príjmové opatrenia</t>
  </si>
  <si>
    <t>10. Kumulatívny rast čistých výdavkov</t>
  </si>
  <si>
    <t>PSK</t>
  </si>
  <si>
    <t>CSR</t>
  </si>
  <si>
    <t>2025.CSR.1</t>
  </si>
  <si>
    <t>2025.CSR.3</t>
  </si>
  <si>
    <t>2025.CSR.5</t>
  </si>
  <si>
    <t>2025.CSR.6</t>
  </si>
  <si>
    <t>Priority vlády</t>
  </si>
  <si>
    <t>Interest expenditure</t>
  </si>
  <si>
    <t>Government's priorities</t>
  </si>
  <si>
    <t>Hrubý dlh (cielené deficity)</t>
  </si>
  <si>
    <t>Čistý dlh (cielené deficity)</t>
  </si>
  <si>
    <t>Likvidné finančné aktíva</t>
  </si>
  <si>
    <t>Horné sankčné pásmo dlhovej brzdy</t>
  </si>
  <si>
    <t>Hrubý dlh (bez ďalších opatrení)</t>
  </si>
  <si>
    <t>Čistý dlh (bez ďalších opatrení)</t>
  </si>
  <si>
    <t>Gross debt (budgetary targets)</t>
  </si>
  <si>
    <t>Net debt (budgetary targets)</t>
  </si>
  <si>
    <t>Upper sanction band</t>
  </si>
  <si>
    <t>Gross debt (w/o further measures)</t>
  </si>
  <si>
    <t>Net debt (w/o further measures)</t>
  </si>
  <si>
    <t>Inflácia (deflátor HDP)</t>
  </si>
  <si>
    <t>Inflation (GDP deflator)</t>
  </si>
  <si>
    <t>Hrubý dlh (scenár bez zmeny politík)</t>
  </si>
  <si>
    <t>Hrubý dlh (konsolidačný scenár po roku 2026)</t>
  </si>
  <si>
    <t>Gross debt (no policy-change scenario)</t>
  </si>
  <si>
    <t>Gross debt (further measures after 2026)</t>
  </si>
  <si>
    <t>1. Total expenditure</t>
  </si>
  <si>
    <t>2. Interest expenditure</t>
  </si>
  <si>
    <t>3. Expenditure funded by transfers from the EU</t>
  </si>
  <si>
    <t>4. Cyclical component of unemployment benefits</t>
  </si>
  <si>
    <t>5. One-off expenditure</t>
  </si>
  <si>
    <t>6. National co-financing of programmes funded by the EU</t>
  </si>
  <si>
    <t>7. Nationally financed primary expenditure = 1-2-3-4-5-6</t>
  </si>
  <si>
    <t>8. Discretionary revenue measures</t>
  </si>
  <si>
    <t>10. Cumulative growth of net expenditure</t>
  </si>
  <si>
    <t>2027 N</t>
  </si>
  <si>
    <t>2028 N</t>
  </si>
  <si>
    <t>GRAF 3 – Verejné mzdy porastú pre konsolidáciu pomalšie než súkromné (%)</t>
  </si>
  <si>
    <t>Description of the measure</t>
  </si>
  <si>
    <t>Reform/Investment</t>
  </si>
  <si>
    <t>Public finances</t>
  </si>
  <si>
    <t>Green transition</t>
  </si>
  <si>
    <t>Education</t>
  </si>
  <si>
    <t>Productivity</t>
  </si>
  <si>
    <t>Quality of institutions</t>
  </si>
  <si>
    <t>Healthcare</t>
  </si>
  <si>
    <t>2025.CSR.1
2025.CSR.4</t>
  </si>
  <si>
    <t>2025.CSR.2
2025.CSR.5</t>
  </si>
  <si>
    <t>2025.CSR.1
2025.CSR.5</t>
  </si>
  <si>
    <t>RRP
SK-C[C5]-R[R2]</t>
  </si>
  <si>
    <t>2025.CSR.2
2025.CSR.4
2025.CSR.5</t>
  </si>
  <si>
    <t>Measure</t>
  </si>
  <si>
    <t>2025.CSR.1
2025.CSR.2
2025.CSR.5</t>
  </si>
  <si>
    <t>2025.CSR.2
2025.CSR.6</t>
  </si>
  <si>
    <t>2025.CSR.2
2025.CSR.4
2025.CSR.6</t>
  </si>
  <si>
    <t>2025.CSR.1
2025.CSR.6</t>
  </si>
  <si>
    <t>2025.CSR.3
2025.CSR.6</t>
  </si>
  <si>
    <t>2025.CSR.2
2025.CSR.4</t>
  </si>
  <si>
    <t>FIGURE 3 – Public wages will frow slowly than private wages due to consolidation (%)</t>
  </si>
  <si>
    <t>TABUĽKA 4 – Reformy a investície vychádzajúce z rámca Výročnej správy o pokroku 2025</t>
  </si>
  <si>
    <t xml:space="preserve">Popis opatrenia </t>
  </si>
  <si>
    <t>Verejné financie</t>
  </si>
  <si>
    <t>Konsolidačné opatrenia na príjmovej strane sú rozpočtované na úrovni 1,2 mld. eur v roku 2026. Súčasťou opatrení je zvýšenie zdravotných odvodov o 1 p.b. a zvýšenie minimálnych odvodov pre živnostníkov (621 mil. eur). Zvýšenie progresivity zdanenia (216 mil. eur) prinesie nové daňové pásma DPFO a vyššiu daňovú licenciu pre podniky. V rámci boja proti daňovým únikom (196 mil. eur)  sa obmedzí odpočet DPH (do 50 %) na firemné vozidlá využívané na súkromné účely, zavedie sa nový osobitný vymeriavací základ pre všetkých SZČO a jednorazová daňová amnestia na nezaplatené dane z minulosti. Zdanenie negatívnych externalít (169 mil. eur) obsahuje základnú sadzbu DPH na sladké a slané potraviny, vyššie zdanenie hazardu a úhradu za prvotné materiály.</t>
  </si>
  <si>
    <t>Úspora 1,1 mld. eur v roku 2026 sa dosiahne najmä prostredníctvom opatrení na optimalizáciu výdavkov verejnej správy. V rámci výdavkov na mzdy a prevádzku sa bude klásť dôraz na efektívne využívanie existujúcich zdrojov a racionalizáciu personálnych kapacít. Výdavky kapitol budú riadené s cieľom posilniť hospodárnosť a zabezpečiť priestor pre prioritné politiky vlády. Investičné výdavky budú smerované prednostne do nevyhnutných a strategických projektov, pričom samosprávy prispejú k celkovému úsiliu o efektívnejšie fungovanie verejnej správy úsporou 10 % z nákladov na riadenie.</t>
  </si>
  <si>
    <t xml:space="preserve">Dodatočná úspora 152 mil. eur v roku 2026 pozostáva z dočasného trojročného zamrazenia súm 13. dôchodkov na úrovni roku 2025 (34 mil. eur), zrušenia štátnych príspevkov do druhého piliera za poistencov štátu (48 mil. eur), predĺženia obdobia náhrady mzdy zamestnávateľom z 10 na 14 dní počas práceneschopnosti (25 mil. eur), zníženia podpory v nezamestnanosti po treťom mesiaci (24 mil. eur), lepšieho cielenia kontrolnej posudkovej činnosti počas poberania PN (13 mil. eur) a ukončenia procesu poskytovania pomoci s hypotekárnymi splátkami prostredníctvom ÚPSVaR (8 mil. eur), pričom samotná pomoc zostáva zachovaná. </t>
  </si>
  <si>
    <t xml:space="preserve">Opatrenia v objeme 230 mil. eur pre rok 2026 zahŕňajú dočasné zrušenie 2 dní pracovného pokoja a trvalé zrušenie jedného dňa, ako aj zrušenie zákazu predaja počas niektorých štátnych sviatkov. </t>
  </si>
  <si>
    <t>Zavedenie elektronickej fakturácie a zasielania údajov z faktúr v reálnom čase má za cieľ boj proti daňovým únikom, znižovanie daňovej medzery a efektívnejší výber daní, pričom zároveň znižuje administratívnu záťaž podnikov.</t>
  </si>
  <si>
    <t>Cieľom opatrenia je plná implementácia rozpočtovania podľa scenárov nezmenených politík (NPC) ako východisko pri tvorbe rozpočtu verejnej správy a výdavkových limitov. NPC scenáre už dnes spresňujú prevádzkovú bázu kapitol a subjektov verejnej správy. V prípade Sociálnej poisťovne, Všeobecnej zdravotnej poisťovne, železníc, samospráv a osobných výdavkov štátneho rozpočtu slúžia aj ako priama východisková báza pre návrh rozpočtu.</t>
  </si>
  <si>
    <t xml:space="preserve">Novela dlhovej brzdy je potrebná pre zabezpečenie predvídateľnej fiškálnej politiky. Bez jej prijatia by vláda SR musela na rok 2027 pripraviť vyrovnaný rozpočet, čo by znamenalo náhlu a nadmerne reštriktívnu fiškálnu politiku s možným negatívnym dopadom na hospodársky rast. </t>
  </si>
  <si>
    <t>Legislatívne definovanie daňového podvodu v kombinácii so softwarningovými upozorneniami v štýle "trikrát a dosť" umožní jednoduchšie vyhodnotenie účasti na podvode a podporí psychologický efekt plnenia daňových povinností.</t>
  </si>
  <si>
    <t>Zákon o správe daní sa novelizuje s cieľom zvýšiť efektivitu vymáhania nedoplatkov zavedením inovatívnych zákonných nástrojov a modernizáciou tých existujúcich. Opatrenie prispeje k zrýcheniu postupov pri vymáhaní, zlepší spoluprácu medzi orgánmi verejnej správy a posilní využívanie digitálnych riešení.</t>
  </si>
  <si>
    <t>Zavedenie QR kódov v dokumentoch štátnych inštitúcií má za cieľ zjednodušiť platby, eliminovať manuálne zadávanie údajov, znížiť chybovosť a zvýšiť spokojnosť používateľov vďaka efektívnejšiemu procesu.</t>
  </si>
  <si>
    <t xml:space="preserve">Predvyplnenie daňových priznaní bude realizované pomocou asistenta na základe spracovania údajov z potvrdenia o zdaniteľných príjmoch. Cieľom opatrenia je zjednodušiť proces podávania priznaní, znížiť chybovosť a administratívnu záťaž daňovníkov. </t>
  </si>
  <si>
    <r>
      <t>Zelená transformácia</t>
    </r>
    <r>
      <rPr>
        <b/>
        <sz val="8"/>
        <color rgb="FF000000"/>
        <rFont val="Arial Narrow"/>
        <family val="2"/>
        <charset val="238"/>
      </rPr>
      <t xml:space="preserve"> </t>
    </r>
  </si>
  <si>
    <t>Opatrením sa posilní energetická bezpečnosť Slovenska a urýchli prechod na nízkouhlíkové hospodárstvo integrovaným využívaním vodíka, pričom prioritou bude legislatívna úprava a harmonizácia technických noriem v súlade s požiadavkami EÚ a národnými prioritami.</t>
  </si>
  <si>
    <t>Cieľom opatrenia je posilniť ochranu prírodu prostredníctvom vypracovania modelu chránených území so zameraním na účinnú zonáciu národných parkov. Opatrenie prispeje k lepšej správe prírodných zdrojov, zachovaniu biodiverzity a zabezpečeniu udržateľného využívania území.</t>
  </si>
  <si>
    <t>POO</t>
  </si>
  <si>
    <t>Cieľom aktualizovanej NBSAP je vytvoriť ucelený súbor aktivít a opatrení pre zastavenie straty biodiverzity a urýchlene prechodu na zelenú ekonomiku, ktorá efektívnejšie využíva prírodné zdroje. Tento prístup umožní efektívnejšie využívanie prírodných zdrojov, zlepší environmentálne parametre hospodárskych činností a zároveň podporí udržateľný rozvoj krajiny.</t>
  </si>
  <si>
    <t>Revízia platieb a poplatkov za užívanie vôd</t>
  </si>
  <si>
    <t>V súlade s Koncepciou vodnej politiky sa zavedie nový systém platieb za vodohospodárske služby, ktorý podporí dôslednejšie uplatňovanie princípu „znečisťovateľ platí“ a prispeje k efektívnejšiemu riadeniu a ochrane vodných zdrojov.</t>
  </si>
  <si>
    <t>Stratégia a akčný plán odpadového hospodárstva</t>
  </si>
  <si>
    <t>Stratégia a akčný plán určia ciele a opatrenia v oblasti odpadového hospodárstva na obdobie 10 až 15 rokov, so zameraním na zvýšenie recyklácie a zníženie skládkovania komunálneho odpadu. Dokument podporuje efektívnejšie a udržateľnejšie nakladanie s odpadom, zlepšenie environmentálnych štandardov a prispieva k napĺňaniu cieľov obehového hospodárstva.</t>
  </si>
  <si>
    <t>Zefektívnenie poskytovania podpory z Environmentálneho fondu</t>
  </si>
  <si>
    <t>Novelizácia zákona o Environmentálnom fonde prispeje k zvýšeniu efektivity jeho fungovania a umožní pružnejšie reagovať na potreby a požiadavky príjemcov finančnej podpory. Opatrenie podporí lepšiu koordináciu a využitie dostupných prostriedkov pri financovaní environmentálnych projektov.</t>
  </si>
  <si>
    <t>Cieľom fondu je kompenzovať sociálne dopady zavedenia obchodovania s emisiami v sektoroch budov a cestnej dopravy od roku 2027 na najzraniteľnejšie skupiny. Členské štáty musia na čerpanie prostriedkov predložiť do konca júna 2025 sociálno-klimatický plán. Vykonávanie fondu je plánované na roky 2026 až 2032 a jeho čerpanie bude podmienené transpozíciou všetkých častí smernice EÚ.</t>
  </si>
  <si>
    <t>Opatrenie má za cieľ vybudovať minimálne 120 MW nových kapacít na výrobu elektriny z obnoviteľných zdrojov energie v rámci stanovenej schémy podpory, čím prispeje k zvýšeniu podielu obnoviteľnej energie v energetickom mixe a k plneniu klimatických cieľov.</t>
  </si>
  <si>
    <t>Opatrenie je zamerané na rekonštrukciu a modernizáciu ekologickej železničnej infraštruktúry pre osobnú dopravu v minimálnom rozsahu 49,7 km, s cieľom zvýšiť jej efektívnosť, spoľahlivosť a environmentálnu udržateľnosť.</t>
  </si>
  <si>
    <t>2) Projekt Rozšírenie informačného systému energetickej efektívnosti (18,7 mil. eur) podporuje nástroje na zber, analýzu a využitie dát z rôznych sektorov na kvalifikované energetické a dekarbonizačné plánovanie v regiónoch.</t>
  </si>
  <si>
    <t>Cieľom výziev SIEA je obnova verejných budov so zameraním  na energetickú efektívnosť, vrátane možnosti integrácie OZE a zelených adaptačných opatrení. Opatrenie podporí zníženie energetickej náročnosti budov, zlepšenie ich environmentálnych parametrov a príspevok k plneniu klimatických cieľov.</t>
  </si>
  <si>
    <t>Zámerom schémy Modernizačného fondu je prispieť k zníženiu emisii skleníkových plynov cez podporu projektov, ktoré povedú k úsporám primárnej energie, zníženiu konečnej spotreby energie a zavedú používanie vyspelých environmentálnych technológií do priemyselnej výroby.</t>
  </si>
  <si>
    <t>Z Programu Slovensko bola na podporu udržateľnej multimodálnej mestskej mobility vyčlenená alokácia 891 mil. eur. Na rozvoj železničnej verejnej osobnej dopravy bude smerovať 686 mil. eur. Ďalšie prostriedky z fondov EÚ sú vyčlenené na rozvoj vodnej, ako aj cestnej dopravy.</t>
  </si>
  <si>
    <t>Nové kurikulum pre základné školy, štruktúrované do viacročných učebných cyklov na podporu flexibilného rozvoja škôl, sa začalo implementovať v septembri 2023. Všetky školy musia prejsť na nové kurikulum do septembra 2026, pričom do 4. štvrťroka 2025 bude zavedené v minimálne 30 % základných škôl, a to s podporou 40 regionálnych centier zabezpečujúcich mentoring, poradenstvo a konzultácie.</t>
  </si>
  <si>
    <t>Navrhované zmeny legislatívy a investície majú zlepšiť inkluzívnosť a dostupnosť vzdelávania zrušením dvojzmennej prevádzky, posilnením podpory jazykových menšín a detí so špeciálnymi výchovno-vzdelávacími potrebami (ŠVVP) a detí zo znevýhodneného prostredia, umožnením nižšieho stredného odborného vzdelania pre žiakov s mentálnym postihnutím a zavedením varovného systému na prevenciu predčasného ukončenia školskej dochádzky.</t>
  </si>
  <si>
    <t xml:space="preserve">Cieľom Akčného plánu je modernizácia slovenského školstva prostredníctvom systematickej digitalizácie vzdelávacieho prostredia. Plán nadväzuje na Program informatizácie školstva do roku 2030 a je súčasťou širšej Stratégie digitálnej transformácie Slovenska do roku 2030. Zameriava sa na zavedenie jednotných štandardov digitálneho vybavenia pre všetky úrovne škôl. Zároveň podporuje udržateľnú digitalizáciu škôl, rozvoj digitálnych zručností, zavádzanie asistenčných technológií a prístupnosť elektronických výstupov. </t>
  </si>
  <si>
    <t>Cieľom opatrenia je rozšíriť overené inovatívne vzdelávacie prístupy do škôl cez stabilný mechanizmus spolupráce so strategickými partnermi a financovanie na ich systematickú implementáciu.</t>
  </si>
  <si>
    <t>Optimalizácia umožní zvýšiť efektívnosť, účelnosť a kvalitu vzdelávania v regionálnom  školstve. Opatrenie zavedie transparentné kritériá pre zriaďovateľov škôl, pravidlá pre zaradenie a vyraďovanie škôl zo siete a posilní postavenie ŠŠI a podporu škôl a učiteľov.</t>
  </si>
  <si>
    <t>V spolupráci s vysokými školami a ich reprezentáciami sa zlepšia neefektívne procesy, najmä vo vzťahoch so štátnymi orgánmi (výber členov správnej rady, schvaľovanie dlhodobých zámerov vysokých škôl a iné).</t>
  </si>
  <si>
    <t>Opatrenia smerujú k zlepšeniu podmienok ŠVZ cez zvýšenie financovania opráv, modernizáciu infraštruktúry, posilnenie odborného personálu a zavedenie štandardov. Súčasťou je aj revízia systému s dôrazom na inklúziu a desegregáciu.</t>
  </si>
  <si>
    <t>Nové ŠVP reagujú na zmeny v školskom zákone v súlade s princípmi inkluzívneho vzdelávania. Zároveň budú aktualizované vzdelávacie štandardy pre všetky odbory vzdelávania s cieľom ich lepšieho zosúladenia s trh potrebami trhu práce.</t>
  </si>
  <si>
    <t>Cieľom opatrenia je zabezpečiť udržateľnosť digitálnej transformácie základných škôl stabilizáciou pozície digitálneho koordinátora a legislatívnym ukotvením správcu školskej siete. Opatrenie prispeje k systematickému rozvoju digitálnych kompetencií, efektívnej správe digitálnej infraštruktúry a lepšiemu využívaniu technológií vo vzdelávacom procese.</t>
  </si>
  <si>
    <t>Cieľom je vybudovať modernú digitálnu infraštruktúru na školách vrátane jej prevádzky a centrálneho riadenia, a to prostredníctvom inštalácie školských sietí prepojených na národný centrálny uzol pre správu a bezpečnosť celej siete.</t>
  </si>
  <si>
    <t>POO/PSK</t>
  </si>
  <si>
    <t>Produktivita</t>
  </si>
  <si>
    <t>Opatrenie reaguje na geopolitické zmeny a nové legislatívne iniciatívy ovplyvňujúce konkurencieschopnosť Slovenska. Zameria sa na analýzu priemyselného potenciálu, potrieb a výziev. Priemyselná stratégia nadviaže na správu Maria Draghiho a pripravovanú Európsku priemyselnú dohodu so zreteľom na národné hospodárstvo a geopolitickú odolnosť.</t>
  </si>
  <si>
    <t xml:space="preserve">Cieľom plánu je posilniť stabilitu investičného prostredia, zlepšiť prípravu na nové programové obdobie a zefektívniť využívanie invetičných zdrojov. Plán má zároveň poskytovať prehľadné a akutálne informácie o stave prípravy a realizácie prioritných investičných projektov pre dlhodobý rozvoj Slovenska zo všetkých dostupných zdrojov. </t>
  </si>
  <si>
    <t>Zámerom investície je podporiť zapojenie súkromného sektora do VV&amp;I,  posilniť jeho spoluprácu s akademickou obcou a zlepšiť prideľovanie verejných prostriedkov. Cieľom je do 2. štvrťroka 2026 dosiahnuť 3931 podporených projektov spolupráce medzi podnikmi, akademickou obcou a výskumnými organizáciami formou matching grantov, inovačných poukážok či vznikom transformačných a inovačných konzorcií.</t>
  </si>
  <si>
    <t>Trh práce, sociálne veci a bývanie</t>
  </si>
  <si>
    <t>Cieľom opatrenia je vytvorenie samostatného subjektu na koordináciu politík v oblasti bezdomovstva, ktorý zabezpečí spoluprácu medzi rezortami, samosprávami a mimovládnymi organizáciami.</t>
  </si>
  <si>
    <t>Prvý národný projekt (30 mil. eur) posilní úlohu Aliancie sektorových rád pri predikcii potrieb trhu a nedostatkových profesií. Druhý (42,2 mil. eur) podporí rozvoj zručností a rekvalifikáciu uchádzačov o zamestnanie, najmä mladých do 30 rokov v situácii NEET.</t>
  </si>
  <si>
    <t>Zámerom projektu (18 mil. eur) je resocializácia a posilnenie kompetencií odsúdených s cieľom ich začlenenia do spoločnosti. Projekt nadväzuje na predošlú investíciu (Šanca na návrat 1) a odsúdeným ponúka  komplexnú podporu (napr. informačno-poradenské služby a vzdelávanie) na zníženie rizika sociálneho vylúčenia a zlepšenie uplatnenia na trhu práce.</t>
  </si>
  <si>
    <t>Cieľom implementácie zákona o štátnej podpore nájomného bývania je zvýšiť dostupnosť cenovo prístupného bývania prostredníctvom súkromných investícií. Kľúčovú úlohu zohrá štátna agentúra zodpovedná za vydávanie a dohľad nad projektmi.</t>
  </si>
  <si>
    <t>Opatrenie (vyše 40 mil. eur) má zlepšiť dostupnosť a kvalitu starostlivosti o deti do troch rokov. Podporí sa budovanie infraštruktúry zariadení starostlivosti o deti do troch rokov (jaslí), posilňovanie personálnych kapacít v jasliach a rozvíjanie rodičovských zručností rodičov detí v ranom veku, najmä zo sociálne znevýhodneného prostredia. Realizovať sa bude formou dopytových výziev z Programu Slovensko.</t>
  </si>
  <si>
    <r>
      <t>Cieľom opatrenia je obnoviť minimálne 4080 domov osôb ohrozených energetickou chudobou.</t>
    </r>
    <r>
      <rPr>
        <sz val="11"/>
        <color theme="1"/>
        <rFont val="Arial Narrow"/>
        <family val="2"/>
        <charset val="238"/>
      </rPr>
      <t xml:space="preserve"> </t>
    </r>
    <r>
      <rPr>
        <sz val="7.5"/>
        <color theme="1"/>
        <rFont val="Arial Narrow"/>
        <family val="2"/>
        <charset val="238"/>
      </rPr>
      <t xml:space="preserve">Opatrenie prispeje k zníženiu energetickej náročnosti bývania a k zlepšeniu životných podmienok dotknutých skupín obyvateľstva. </t>
    </r>
  </si>
  <si>
    <t>SK-C[C19]-I[I4]</t>
  </si>
  <si>
    <t>Kvalita inštitúcií</t>
  </si>
  <si>
    <t xml:space="preserve">Register užívacích vzťahov k pozemkom je dočasným riešením rozdrobenosti a nesúladu pozemkového vlastníctva v SR, ktorý má zvýšiť transparentnosť užívania pôdy a zjednodušiť zdieľanie údajov medzi štátnymi inštitúciami prostredníctvom evidencie jej skutočných užívateľov. </t>
  </si>
  <si>
    <t>Legislatívna zmena zohľadní požiadavky nového informačného systému obchodného registra zavedeného z investícií v POO a zlepší automatizovanú výmenu informácií medzi registrami a databázami na úrovni SR aj EÚ.</t>
  </si>
  <si>
    <t>Cieľom rekodifikácie je zjednodušiť zapojenie spoločníkov do riadenia spoločnosti vrátane digitalizácie rozhodovania, posilniť ochranu dotknutých subjektov a zvýšiť transparentnosť pri identifikácii konečných užívateľov výhod.</t>
  </si>
  <si>
    <t>Na zefektívnenie vyšetrovania prípadov legalizácie výnosov z trestnej činnosti sa v súlade so smernicou EÚ zavedie online prístup Policajného zboru do vybraných štátnych databáz. Tento krok umožní rýchlejšie získavanie relevantných informácií, zlepší koordináciu medzi orgánmi činnými v trestnom konaní a prispeje k zvýšeniu účinnosti odhaľovania a vyšetrovania finančnej kriminality.</t>
  </si>
  <si>
    <t>Na posilnenie boja proti medzinárodnej trestnej činnosti sa transponuje príslušná smernica EÚ a modernizujú sa informačné systémy policajnej spolupráce a pátrania, vrátane prepojenia na databázu INTERPOL-u.</t>
  </si>
  <si>
    <t>Zdravotníctvo</t>
  </si>
  <si>
    <t>Zriadi sa rada, ktorá bude koordinovať prípravu rozpočtu a jeho priebežné monitorovanie, s cieľom flexibilne určovať potrebné financie pre zdravotníctvo. Rada prispeje k efektívnejšiemu plánovaniu zdrojov a k lepšiemu prepojeniu finančných rozhodnutí s aktuálnymi potrebami systému zdravotnej starostlivosti.</t>
  </si>
  <si>
    <t>Cieľom opatrenia je aktualizovať katalóg výkonov pre ŠAS so zameraním na špecializácie s nedostatočným financovaním a doplniť ho o výkony podľa ich náročnosti. Opatrenie má prispieť k spravodlivejšiemu odmeňovaniu poskytovateľov zdravotnej starostlivosti a k zlepšeniu dostupnosti špecializovaných služieb pre pacientov.</t>
  </si>
  <si>
    <t>Dlhodobý plán rozvoja obrany do roku 2035 sa zameriava na modernizáciu vojenského vybavenia SR, vrátane bojových a nákladných vozidiel či protivzdušnej obrany, s cieľom vybudovať ťažkú mechanizovanú brigádu a posilniť spôsobilosti v rámci Organizácie Severoatlantickej zmluvy (NATO).</t>
  </si>
  <si>
    <t>Reforma/Investícia</t>
  </si>
  <si>
    <t>Reforma 1:
Konsolidačné opatrenia na príjmoch</t>
  </si>
  <si>
    <t>Reforma 2:
Úspora na štátnom aparáte</t>
  </si>
  <si>
    <t>Reforma 3:
Konsolidačné opatrenia na výdavkoch</t>
  </si>
  <si>
    <t>Reforma 4:
Opatrenia zamerané na podporu ekonomiky</t>
  </si>
  <si>
    <t>Reforma 6: 
Zasielanie údajov z faktúr daňových subjektov (eFaktúra)</t>
  </si>
  <si>
    <t xml:space="preserve">Reforma 7:
Implementácia tvorby rozpočtu na základe scenárov nezmenených politík </t>
  </si>
  <si>
    <t>Reforma 8: 
Pripraviť návrh novely ústavného zákona
o rozpočtovej zodpovednosti (úprava
dlhovej brzdy)</t>
  </si>
  <si>
    <t>Reforma 9:
Zlepšenie efektívnosti výberu DPH</t>
  </si>
  <si>
    <t>Reforma 10:
Zefektívnenie procesov vymáhania daňových nedoplatkov</t>
  </si>
  <si>
    <t>Reforma 11:  
Skvalitnenie elektronických služieb finančnej správy a podpora proklientského prístupu</t>
  </si>
  <si>
    <t>Reforma 12: 
Vodíkový ekosystém</t>
  </si>
  <si>
    <t>Reforma 13:
Ochrana prírody</t>
  </si>
  <si>
    <t>Reforma 14:
Aktualizácia Národnej biodiverzitnej stratégie a akčného plánu (NBSAP) do roku 2030</t>
  </si>
  <si>
    <t>Reforma 15:
Revízia platieb a poplatkov za užívanie vôd</t>
  </si>
  <si>
    <t>Reforma 16:
Stratégia a akčný plán odpadového hospodárstva</t>
  </si>
  <si>
    <t>Reforma 17:
Zefektívnenie poskytovania podpory z Environmentálneho fondu</t>
  </si>
  <si>
    <t>Reforma 18:
Sociálno-klimatický fond</t>
  </si>
  <si>
    <t>Investícia 1: 
Výstavba nových obnoviteľných zdrojov elektrickej energie</t>
  </si>
  <si>
    <t>Investícia 2: 
Modernizácia zelenej železničnej infraštruktúry pre osobnú dopravu</t>
  </si>
  <si>
    <t>Investícia 3:
Zelená energia pre domácnosti a podniky</t>
  </si>
  <si>
    <t>Investícia 4:
Posilňovanie kapacít a dátovej infraštruktúry pre regionálnu energetiku</t>
  </si>
  <si>
    <t>Investícia 5:
Znižovanie energetickej náročnosti verejných budov</t>
  </si>
  <si>
    <t>Investícia 6:
Schéma štátnej pomoci na dekarbonizáciu priemyslu</t>
  </si>
  <si>
    <t>Investícia 7:
Podpora udržateľnej dopravy</t>
  </si>
  <si>
    <t>Reforma 19:
Kurikulárna reforma v základnom vzdelávaní</t>
  </si>
  <si>
    <t>Reforma 20:
Posilnenie inklúzie a desegregácie vo vzdelávaní</t>
  </si>
  <si>
    <t>Reforma 21:
Akčný plán informatizácie a digitálnej transformácie vzdelávania v SR na obdobie 2025 – 2027</t>
  </si>
  <si>
    <t>Reforma 22:
Podpora inovácií vo vzdelávaní</t>
  </si>
  <si>
    <t>Reforma 23:
Optimalizácia siete škôl a školských zariadení pre potreby 21. storočia</t>
  </si>
  <si>
    <r>
      <t xml:space="preserve">Reforma 24:
</t>
    </r>
    <r>
      <rPr>
        <sz val="7.5"/>
        <color theme="1"/>
        <rFont val="Arial Narrow"/>
        <family val="2"/>
        <charset val="238"/>
      </rPr>
      <t>Zefektívnenie procesov vysokých škôl</t>
    </r>
  </si>
  <si>
    <r>
      <t xml:space="preserve">Reforma 25
 Investícia 8:
</t>
    </r>
    <r>
      <rPr>
        <sz val="7.5"/>
        <color theme="1"/>
        <rFont val="Arial Narrow"/>
        <family val="2"/>
        <charset val="238"/>
      </rPr>
      <t>Podpora a optimalizácia špeciálnych výchovných zariadení (ŠVZ)</t>
    </r>
  </si>
  <si>
    <r>
      <t xml:space="preserve">Reforma 26:
</t>
    </r>
    <r>
      <rPr>
        <sz val="7.5"/>
        <color theme="1"/>
        <rFont val="Arial Narrow"/>
        <family val="2"/>
        <charset val="238"/>
      </rPr>
      <t>Aktualizácia obsahu štátnych vzdelávacích programov (ŠVP) pre odborné vzdelávanie</t>
    </r>
  </si>
  <si>
    <r>
      <t xml:space="preserve">Reforma 27:
</t>
    </r>
    <r>
      <rPr>
        <sz val="7.5"/>
        <color theme="1"/>
        <rFont val="Arial Narrow"/>
        <family val="2"/>
        <charset val="238"/>
      </rPr>
      <t>Zabezpečenie kapacít pre digitálnu transformáciu v základných školách</t>
    </r>
  </si>
  <si>
    <r>
      <t xml:space="preserve">Investícia 9:
</t>
    </r>
    <r>
      <rPr>
        <sz val="7.5"/>
        <color theme="1"/>
        <rFont val="Arial Narrow"/>
        <family val="2"/>
        <charset val="238"/>
      </rPr>
      <t>Budovanie digitálnej infraštruktúry škôl</t>
    </r>
  </si>
  <si>
    <r>
      <t xml:space="preserve">Reforma 28: 
</t>
    </r>
    <r>
      <rPr>
        <sz val="7.5"/>
        <color theme="1"/>
        <rFont val="Arial Narrow"/>
        <family val="2"/>
        <charset val="238"/>
      </rPr>
      <t>Priemyselná politika Slovenskej republiky 2027-2035</t>
    </r>
  </si>
  <si>
    <r>
      <t xml:space="preserve">Reforma 29:
</t>
    </r>
    <r>
      <rPr>
        <sz val="7.5"/>
        <color theme="1"/>
        <rFont val="Arial Narrow"/>
        <family val="2"/>
        <charset val="238"/>
      </rPr>
      <t>Investičný Plán Slovensko 2050</t>
    </r>
  </si>
  <si>
    <r>
      <t xml:space="preserve">Investícia 10: 
</t>
    </r>
    <r>
      <rPr>
        <sz val="7.5"/>
        <color theme="1"/>
        <rFont val="Arial Narrow"/>
        <family val="2"/>
        <charset val="238"/>
      </rPr>
      <t xml:space="preserve"> Podpora spolupráce medzi firmami, akademickým sektorom a výskumnými organizáciami</t>
    </r>
  </si>
  <si>
    <r>
      <t xml:space="preserve">Investícia 11:
</t>
    </r>
    <r>
      <rPr>
        <sz val="7.5"/>
        <color theme="1"/>
        <rFont val="Arial Narrow"/>
        <family val="2"/>
        <charset val="238"/>
      </rPr>
      <t xml:space="preserve">Podpora inovácií, rozvoja a </t>
    </r>
    <r>
      <rPr>
        <b/>
        <sz val="7.5"/>
        <color theme="1"/>
        <rFont val="Arial Narrow"/>
        <family val="2"/>
        <charset val="238"/>
      </rPr>
      <t xml:space="preserve">
internacionalizácie podnikov</t>
    </r>
  </si>
  <si>
    <r>
      <t xml:space="preserve">Reformy 30:
</t>
    </r>
    <r>
      <rPr>
        <sz val="7.5"/>
        <color theme="1"/>
        <rFont val="Arial Narrow"/>
        <family val="2"/>
        <charset val="238"/>
      </rPr>
      <t>Koordinácia verejných politík v oblasti prevencie a ukončovania bezdomovstva</t>
    </r>
  </si>
  <si>
    <r>
      <t xml:space="preserve">Reformy 31:
</t>
    </r>
    <r>
      <rPr>
        <sz val="7.5"/>
        <color theme="1"/>
        <rFont val="Arial Narrow"/>
        <family val="2"/>
        <charset val="238"/>
      </rPr>
      <t>Rozvoj zručností pre potreby trhu práce</t>
    </r>
  </si>
  <si>
    <r>
      <t xml:space="preserve">Investícia 12:
</t>
    </r>
    <r>
      <rPr>
        <sz val="7.5"/>
        <color theme="1"/>
        <rFont val="Arial Narrow"/>
        <family val="2"/>
        <charset val="238"/>
      </rPr>
      <t>Šanca na návrat 2</t>
    </r>
  </si>
  <si>
    <r>
      <t xml:space="preserve">Investícia 13:
</t>
    </r>
    <r>
      <rPr>
        <sz val="7.5"/>
        <color theme="1"/>
        <rFont val="Arial Narrow"/>
        <family val="2"/>
        <charset val="238"/>
      </rPr>
      <t>Rozšírenie ponuky nájomného bývania</t>
    </r>
  </si>
  <si>
    <r>
      <t xml:space="preserve">Investícia 14:
</t>
    </r>
    <r>
      <rPr>
        <sz val="7.5"/>
        <color theme="1"/>
        <rFont val="Arial Narrow"/>
        <family val="2"/>
        <charset val="238"/>
      </rPr>
      <t>Podpora starostlivosti v rannom detstve</t>
    </r>
  </si>
  <si>
    <r>
      <t xml:space="preserve">Investícia 15:
</t>
    </r>
    <r>
      <rPr>
        <sz val="7.5"/>
        <color theme="1"/>
        <rFont val="Arial Narrow"/>
        <family val="2"/>
        <charset val="238"/>
      </rPr>
      <t>Podpora sociálneho začlenenia a bývania</t>
    </r>
  </si>
  <si>
    <r>
      <t xml:space="preserve">Investícia 16: 
</t>
    </r>
    <r>
      <rPr>
        <sz val="7.5"/>
        <color theme="1"/>
        <rFont val="Arial Narrow"/>
        <family val="2"/>
        <charset val="238"/>
      </rPr>
      <t>Obnova domov pre energeticky chudobné domácnosti</t>
    </r>
  </si>
  <si>
    <r>
      <t xml:space="preserve">Reforma 32:
</t>
    </r>
    <r>
      <rPr>
        <sz val="7.5"/>
        <color theme="1"/>
        <rFont val="Arial Narrow"/>
        <family val="2"/>
        <charset val="238"/>
      </rPr>
      <t xml:space="preserve">Zavedenie registra užívacích vzťahov 
k poľnohospodárs-kym pozemkom </t>
    </r>
  </si>
  <si>
    <r>
      <t xml:space="preserve">Reforma 33:
</t>
    </r>
    <r>
      <rPr>
        <sz val="7.5"/>
        <color theme="1"/>
        <rFont val="Arial Narrow"/>
        <family val="2"/>
        <charset val="238"/>
      </rPr>
      <t>Nový obchodný register</t>
    </r>
  </si>
  <si>
    <r>
      <t xml:space="preserve">Reforma 34:
</t>
    </r>
    <r>
      <rPr>
        <sz val="7.5"/>
        <color theme="1"/>
        <rFont val="Arial Narrow"/>
        <family val="2"/>
        <charset val="238"/>
      </rPr>
      <t>Rekodifikácia práva obchodných spoločností</t>
    </r>
  </si>
  <si>
    <r>
      <t xml:space="preserve">Reforma 35:
</t>
    </r>
    <r>
      <rPr>
        <sz val="7.5"/>
        <color theme="1"/>
        <rFont val="Arial Narrow"/>
        <family val="2"/>
        <charset val="238"/>
      </rPr>
      <t>Zabezpečenie priameho prístupu Policajného zboru  do špecifických evidencií štátnych orgánov</t>
    </r>
  </si>
  <si>
    <r>
      <t xml:space="preserve">Reforma 36
 Investícia 17:
</t>
    </r>
    <r>
      <rPr>
        <sz val="7.5"/>
        <color theme="1"/>
        <rFont val="Arial Narrow"/>
        <family val="2"/>
        <charset val="238"/>
      </rPr>
      <t>Modernizácia informačných systémov na zefektívnenie medzinárodnej policajnej spolupráce</t>
    </r>
  </si>
  <si>
    <r>
      <t xml:space="preserve">Reforma 37:
</t>
    </r>
    <r>
      <rPr>
        <sz val="7.5"/>
        <color theme="1"/>
        <rFont val="Arial Narrow"/>
        <family val="2"/>
        <charset val="238"/>
      </rPr>
      <t>Rozpočtová rada pre zdravotníctvo</t>
    </r>
  </si>
  <si>
    <r>
      <t xml:space="preserve">Reforma 38:
</t>
    </r>
    <r>
      <rPr>
        <sz val="7.5"/>
        <color theme="1"/>
        <rFont val="Arial Narrow"/>
        <family val="2"/>
        <charset val="238"/>
      </rPr>
      <t>Katalóg výkonov pre špecializovanú zdravotnú starostlivosť (ŠAS)</t>
    </r>
  </si>
  <si>
    <r>
      <t xml:space="preserve">Investícia 18:
</t>
    </r>
    <r>
      <rPr>
        <sz val="7.5"/>
        <color theme="1"/>
        <rFont val="Arial Narrow"/>
        <family val="2"/>
        <charset val="238"/>
      </rPr>
      <t>Posilnenie obranných kapacít</t>
    </r>
  </si>
  <si>
    <t xml:space="preserve"> 1) Projekt Kapacity pre regióny (47,1 mil. eur) podporuje vytvorenie odborných tímov a siete regionálnych centier udržateľnej energetiky, ktoré budú na úrovni samosprávnych krajov koordinovať opatrenia na znižovanie energetickej náročnosti a zvyšovanie energetickej sebestačnosti. 
2) Projekt Rozšírenie informačného systému energetickej efektívnosti (18,7 mil. eur) podporuje nástroje na zber, analýzu a využitie dát z rôznych sektorov na kvalifikované energetické a dekarbonizačné plánovanie v regiónoch.</t>
  </si>
  <si>
    <t xml:space="preserve">Podpora inštalácie OZE sa realizuje formou poukážok pre domácnosti aj podniky:
1) Projekt Zelená domácnostiam (107,7 mil. eur) umožňuje domácnostiam získať 50 % príspevok na zelené technológie, ako napríklad tepelné čerpadlá, fotovoltika či veterné turbíny.
2) Projekt Zelená solidarita (28,4 mil. eur) je určená nízkopríjmovým domácnostiam, ktoré môžu získať až 90 % podporu na fotovoltiku, kolektory a biomasu.
3) Projekt Zelená podnikom (66,6 mil. eur) poskytuje podporu MSP na zariadenia na výrobu tepla, chladu či elektriny, ako aj na energetické audity s návrhmi úspor a využitia OZE.
</t>
  </si>
  <si>
    <t xml:space="preserve">1) Podpora prevencie pred stratou bývania a ukončovania bezdomovstva sa zameriava na dostupné a udržateľné bývanie pre zraniteľné skupiny  prostredníctvom housing-led prístupov v kombinácii so sociálnou podporou.
2) Národný projekt Terénna sociálna práca a komunitné centrá  (250 mil. eur) poskytuje individualizovanú pomoc osobám ohrozeným chudobou a sociálnym vylúčením.
</t>
  </si>
  <si>
    <t>POO
SK-C[C1]-I[I1]</t>
  </si>
  <si>
    <t>POO
SK-C[C3]-I[I1]</t>
  </si>
  <si>
    <t>POO
SK-C[C7]-R[R1]</t>
  </si>
  <si>
    <t>2025.CSR.3
2025.CSR.5</t>
  </si>
  <si>
    <t>POO
SK-C[C9]-I[I2]</t>
  </si>
  <si>
    <t>Zámerom opatrenia je poskytnúť podnikom podporu na zvýšenie ich konkurencieschopnosti:
1) Podpora priemyselného výskumu, experimentálneho vývoja a inovácií formou dopytových výziev, inovačných poukážok a expertných služieb.
2) Podpora internacionalizácie a rozvoja MSP formou poukážok a expertných služieb.
3) Podpora investícií v podnikoch vo forme návratnej pomoci.</t>
  </si>
  <si>
    <t>2025.CSR.2
2025.CSR.4 Trh</t>
  </si>
  <si>
    <t>2025.CSR.1
2025.CSR.3
2025.CSR.6</t>
  </si>
  <si>
    <t>2025.CSR.1
2025.CSR.2
2025.CSR.6</t>
  </si>
  <si>
    <t>2025.CSR.3
2025.CSR.4</t>
  </si>
  <si>
    <t>2025.CSR.3
2025.CSR.4 Zdravotníctvo</t>
  </si>
  <si>
    <t>Note: (+) improves the GG balance, (-) worsens the GG balance.</t>
  </si>
  <si>
    <t>*Celková produktivita výrobných faktorov</t>
  </si>
  <si>
    <t xml:space="preserve">*Total factor productivity                                                 </t>
  </si>
  <si>
    <t>Pozn.: Dlhodobá prognóza predpokladá vývoj v scenári bez zmeny politík s vplyvom starnutia populácie na štrukturálne saldo v priemere 0,1 % HDP ročne v období 2029-2040. Konsolidačný scenár počíta s dosiahnutím deficitov 3,5 % HDP v 2027 a 2,8 % HDP v 2028, v pokračovaní znižovania deficitu o 0,5 p. b. až do dosiahnutia vyrovnaného rozpočtu a jeho následné udržanie. Dlhodobé predpoklady rastu nominálneho HDP vychádzajú zo Správy o starnutí populácie skupiny AWG z 2024.</t>
  </si>
  <si>
    <t>Pozn.: (+) zlepšuje bilanciu VS, (-) zhoršuje bilanciu VS</t>
  </si>
  <si>
    <t xml:space="preserve">* Macroeconomic forecast committee                                                                                                                                                             </t>
  </si>
  <si>
    <t>Expected deficit 2026</t>
  </si>
  <si>
    <t>Eurozóna</t>
  </si>
  <si>
    <t>Euro area</t>
  </si>
  <si>
    <t>GRAF 5 – Vývoj objednávok v priemysle (ESI index, body)</t>
  </si>
  <si>
    <t>Zdroj: Európska komisia, MF SR</t>
  </si>
  <si>
    <t>Source: European Commission, MoF SR</t>
  </si>
  <si>
    <t>IFP Sep 2026</t>
  </si>
  <si>
    <t>FIGURE 5 – Development of Industrial Orders (ESI Index, points)</t>
  </si>
  <si>
    <t>3. konsolidácia</t>
  </si>
  <si>
    <t>2029F</t>
  </si>
  <si>
    <r>
      <t xml:space="preserve">Reforma 1:
</t>
    </r>
    <r>
      <rPr>
        <sz val="7.5"/>
        <color theme="1"/>
        <rFont val="Arial Narrow"/>
        <family val="2"/>
        <charset val="238"/>
      </rPr>
      <t>Zasielanie údajov z faktúr daňových subjektov (eFaktúra)</t>
    </r>
  </si>
  <si>
    <t>CSR.2026.1</t>
  </si>
  <si>
    <r>
      <t xml:space="preserve">Reform 1: 
</t>
    </r>
    <r>
      <rPr>
        <sz val="7.5"/>
        <color theme="1"/>
        <rFont val="Arial Narrow"/>
        <family val="2"/>
        <charset val="238"/>
      </rPr>
      <t>Submission of tax subjects’ invoice data (e-Invoice)</t>
    </r>
  </si>
  <si>
    <r>
      <t xml:space="preserve">Reforma 2:
</t>
    </r>
    <r>
      <rPr>
        <sz val="7.5"/>
        <color theme="1"/>
        <rFont val="Arial Narrow"/>
        <family val="2"/>
        <charset val="238"/>
      </rPr>
      <t xml:space="preserve">Implementácia tvorby rozpočtu na základe scenárov nezmenených politík </t>
    </r>
  </si>
  <si>
    <r>
      <t xml:space="preserve">Reform 2:
</t>
    </r>
    <r>
      <rPr>
        <sz val="7.5"/>
        <color theme="1"/>
        <rFont val="Arial Narrow"/>
        <family val="2"/>
        <charset val="238"/>
      </rPr>
      <t xml:space="preserve"> Implementation of scenario-based unchanged-policy budgeting</t>
    </r>
  </si>
  <si>
    <r>
      <t xml:space="preserve">Reforma 3:
</t>
    </r>
    <r>
      <rPr>
        <sz val="7.5"/>
        <color theme="1"/>
        <rFont val="Arial Narrow"/>
        <family val="2"/>
        <charset val="238"/>
      </rPr>
      <t>Rozšírenie analytických kompetencií finančnej správy</t>
    </r>
  </si>
  <si>
    <t>Rozšírenie analytických kompetencií Finančnej správy SR umožní lepšie identifikovať riziko porušovania daňových predpisov a cielene zasielať daňovým subjektom preventívne upozornenia (softwarningy), čím prispeje k efektívnejšiemu výberu DPH.</t>
  </si>
  <si>
    <r>
      <t xml:space="preserve">Reform 3:
</t>
    </r>
    <r>
      <rPr>
        <sz val="7.5"/>
        <color theme="1"/>
        <rFont val="Arial Narrow"/>
        <family val="2"/>
        <charset val="238"/>
      </rPr>
      <t xml:space="preserve"> Strengthening the analytical capacities of the Financial Administration</t>
    </r>
  </si>
  <si>
    <r>
      <t xml:space="preserve">Reforma 4:
</t>
    </r>
    <r>
      <rPr>
        <sz val="7.5"/>
        <color theme="1"/>
        <rFont val="Arial Narrow"/>
        <family val="2"/>
        <charset val="238"/>
      </rPr>
      <t>Skvalitnenie elektronických služieb finančnej správy a podpora proklientského prístupu</t>
    </r>
  </si>
  <si>
    <r>
      <t xml:space="preserve">Reform 4: 
</t>
    </r>
    <r>
      <rPr>
        <sz val="7.5"/>
        <color theme="1"/>
        <rFont val="Arial Narrow"/>
        <family val="2"/>
        <charset val="238"/>
      </rPr>
      <t>Improving the Financial Administration’s electronic services and promoting a client-oriented approach</t>
    </r>
  </si>
  <si>
    <r>
      <t xml:space="preserve">Reforma 5: 
</t>
    </r>
    <r>
      <rPr>
        <sz val="7.5"/>
        <color theme="1"/>
        <rFont val="Arial Narrow"/>
        <family val="2"/>
        <charset val="238"/>
      </rPr>
      <t>Vodíkový ekosystém</t>
    </r>
  </si>
  <si>
    <t>Rozvoj vodíkového ekosystému podporí energetickú bezpečnosť Slovenska a prechod na nízkouhlíkové hospodárstvo prostredníctvom výroby a využívania vodíka v priemysle, energetike a doprave. Jeho súčasťou je postupné vytváranie legislatívnych, technických a podporných podmienok v súlade s požiadavkami EÚ a národnými prioritami.</t>
  </si>
  <si>
    <t>CSR.2026.5</t>
  </si>
  <si>
    <r>
      <t xml:space="preserve">Reform 5: 
</t>
    </r>
    <r>
      <rPr>
        <sz val="7.5"/>
        <color theme="1"/>
        <rFont val="Arial Narrow"/>
        <family val="2"/>
        <charset val="238"/>
      </rPr>
      <t>Hydrogen ecosystem</t>
    </r>
  </si>
  <si>
    <r>
      <t xml:space="preserve">Reforma 6:
</t>
    </r>
    <r>
      <rPr>
        <sz val="7.5"/>
        <color theme="1"/>
        <rFont val="Arial Narrow"/>
        <family val="2"/>
        <charset val="238"/>
      </rPr>
      <t>Aktualizácia Národnej biodiverzitnej stratégie a akčného plánu (NBSAP) do roku 2030</t>
    </r>
  </si>
  <si>
    <t>Cieľom aktualizovanej NBSAP je vytvoriť ucelený súbor aktivít a opatrení pre zastavenie straty biodiverzity a urýchlene prechodu na zelenú ekonomiku, ktorá efektívnejšie využíva prírodné zdroje. Tento prístup umožní efektívnejšie využívanie prírodných zdrojov, zlepší environmentálne parametre hospodárskych činností a zároveň podporí udržateľný rozvoj krajiny.</t>
  </si>
  <si>
    <r>
      <t xml:space="preserve">Reform 6: 
</t>
    </r>
    <r>
      <rPr>
        <sz val="7.5"/>
        <color theme="1"/>
        <rFont val="Arial Narrow"/>
        <family val="2"/>
        <charset val="238"/>
      </rPr>
      <t>Update of the National Biodiversity Strategy and Action Plan (NBSAP) to 2030</t>
    </r>
  </si>
  <si>
    <r>
      <t xml:space="preserve">Reforma 7:
</t>
    </r>
    <r>
      <rPr>
        <sz val="7.5"/>
        <color theme="1"/>
        <rFont val="Arial Narrow"/>
        <family val="2"/>
        <charset val="238"/>
      </rPr>
      <t>Revízia platieb a poplatkov za užívanie vôd</t>
    </r>
  </si>
  <si>
    <t>CSR.2026.1
CSR.2026.5</t>
  </si>
  <si>
    <r>
      <t xml:space="preserve">Reform 7: 
</t>
    </r>
    <r>
      <rPr>
        <sz val="7.5"/>
        <color theme="1"/>
        <rFont val="Arial Narrow"/>
        <family val="2"/>
        <charset val="238"/>
      </rPr>
      <t>Review of payments and charges for water use</t>
    </r>
  </si>
  <si>
    <t>In line with the Water Policy Concept, adjustments to the system of payments for water use will be prepared to support the more consistent application of the “polluter pays” principle and contribute to more effective management and protection of water resources.</t>
  </si>
  <si>
    <r>
      <t xml:space="preserve">Reforma 8:
</t>
    </r>
    <r>
      <rPr>
        <sz val="7.5"/>
        <color theme="1"/>
        <rFont val="Arial Narrow"/>
        <family val="2"/>
        <charset val="238"/>
      </rPr>
      <t>Zefektívnenie poskytovania podpory z Environmentálneho fondu</t>
    </r>
  </si>
  <si>
    <r>
      <t xml:space="preserve">Reform 8: 
</t>
    </r>
    <r>
      <rPr>
        <sz val="7.5"/>
        <color theme="1"/>
        <rFont val="Arial Narrow"/>
        <family val="2"/>
        <charset val="238"/>
      </rPr>
      <t>Improving the efficiency of support provided by the Environmental Fund</t>
    </r>
  </si>
  <si>
    <r>
      <t xml:space="preserve">Reforma 9:
</t>
    </r>
    <r>
      <rPr>
        <sz val="7.5"/>
        <color theme="1"/>
        <rFont val="Arial Narrow"/>
        <family val="2"/>
        <charset val="238"/>
      </rPr>
      <t>Sociálno-klimatický fond</t>
    </r>
  </si>
  <si>
    <r>
      <t xml:space="preserve">Reform 9:
</t>
    </r>
    <r>
      <rPr>
        <sz val="7.5"/>
        <color theme="1"/>
        <rFont val="Arial Narrow"/>
        <family val="2"/>
        <charset val="238"/>
      </rPr>
      <t xml:space="preserve"> Social Climate Fund</t>
    </r>
  </si>
  <si>
    <t>Projekt Rozšírenie informačného systému energetickej efektívnosti podporuje nástroje na zber, analýzu a využitie dát z rôznych sektorov na kvalifikované energetické a dekarbonizačné plánovanie v regiónoch.</t>
  </si>
  <si>
    <t>Zámerom schémy Modernizačného fondu je prispieť k zníženiu emisií skleníkových plynov cez podporu projektov, ktoré povedú k úsporám primárnej energie, zníženiu konečnej spotreby energie a zavedú používanie vyspelých environmentálnych technológií do priemyselnej výroby.</t>
  </si>
  <si>
    <t>Vzdelávanie</t>
  </si>
  <si>
    <t>CSR.2026.6</t>
  </si>
  <si>
    <t>Cieľom opatrenia je rozšíriť overené inovatívne vzdelávacie prístupy do škôl cez stabilný mechanizmus spolupráce so strategickými partnermi a financovanie na ich systematickú implementáciu.</t>
  </si>
  <si>
    <t>CSR.2026.1
CSR.2026.6</t>
  </si>
  <si>
    <t>CSR.2026.4
CSR.2026.6</t>
  </si>
  <si>
    <t>Pokračuje budovanie digitálnej infraštruktúry škôl a postupné pripájanie školských sietí k národnému centrálnemu uzlu, ktorý zabezpečuje ich centrálnu správu, bezpečnosť a dlhodobú prevádzku.</t>
  </si>
  <si>
    <t>CSR.2026.3
CSR.2026.5</t>
  </si>
  <si>
    <t>CSR.2026.2</t>
  </si>
  <si>
    <t>Implementácia aktualizovaného akčného plánu sa zameriava na podporu firemného výskumu a vývoja, rozvoj strategických iniciatív v oblastiach ako robotika a umelá inteligencia a posilnenie inovačného ekosystému vrátane prelomového výskumu a transferu poznatkov do praxe.</t>
  </si>
  <si>
    <t>CSR.2026.4
CSR.2026.5</t>
  </si>
  <si>
    <t>CSR.2026.3</t>
  </si>
  <si>
    <t xml:space="preserve">Vnútroštátny plán Digitálnej dekády SR predstavuje rámec pre koordináciu aktivít Slovenska pri napĺňaní digitálnych cieľov EÚ. Realizácia opatrení podporí rozvoj digitálnych zručností, digitalizáciu verejných a spoločenských oblastí a vytváranie podmienok pre dosahovanie cieľov Digitálnej dekády na národnej úrovni.
</t>
  </si>
  <si>
    <t>CSR.2026.3
CSR.2026.4
CSR.2026.6</t>
  </si>
  <si>
    <t>Labour market, social affairs and housing</t>
  </si>
  <si>
    <t>Cieľom implementácie zákona o štátnej podpore nájomného bývania je zvýšiť dostupnosť cenovo prístupného bývania prostredníctvom súkromných investícií. Dôležitú úlohu pritom zohráva Agentúra štátom podporovaného nájomného bývania, ktorá schvaľuje projekty a dohliada na ich realizáciu.</t>
  </si>
  <si>
    <t>Opatrenie (vyše 40 mil. eur) má zlepšiť dostupnosť a kvalitu starostlivosti o deti do troch rokov. Podporí sa budovanie infraštruktúry zariadení starostlivosti o deti do troch rokov (jaslí), posilňovanie personálnych kapacít v jasliach a rozvíjanie rodičovských zručností rodičov detí v ranom veku, najmä zo sociálne znevýhodneného prostredia. Podpora sa realizuje formou dopytových výziev z PSK.</t>
  </si>
  <si>
    <t>Na posilnenie boja proti medzinárodnej trestnej činnosti sa modernizujú informačné systémy policajnej spolupráce a pátrania vrátane prepojenia na databázu INTERPOL-u.</t>
  </si>
  <si>
    <t>Rast HDP (september 2024)</t>
  </si>
  <si>
    <t>HDP v s.c. (september 2026)</t>
  </si>
  <si>
    <t>Rast HDP (september 2026)</t>
  </si>
  <si>
    <t>GRAF 1 – HDP (mil. s.c., tempá rastu vyznačené v grafe)</t>
  </si>
  <si>
    <t>HDP v s.c. (predpoklady strednodobého plánu)</t>
  </si>
  <si>
    <t>GDP in cons. prices (assumptions of MTP)</t>
  </si>
  <si>
    <t>GDP growth (assumptions of MTP)</t>
  </si>
  <si>
    <t>GRAF 2 – Čerpanie EÚ zdrojov (% HDP)</t>
  </si>
  <si>
    <t>FIGURE 2 – Abosrption of EU and RRF funds (% GDP)</t>
  </si>
  <si>
    <t>Cieľom je zvýšiť podiel obnoviteľných zdrojov energie a podporiť energetickú efektívnosť prostredníctvom rozvoja geotermálnej energie, výroby biometánu a vysoko účinnej kombinovanej výroby elektriny a tepla (VÚ KVET). Podpora takýchto investícií prispeje k diverzifikácii energetického mixu, efektívnejšiemu využívaniu domácich zdrojov a znižovaniu emisnej a energetickej náročnosti hospodárstva.</t>
  </si>
  <si>
    <t>Cieľom výziev Slovenskej inovačnej a energetickej agentúry (SIEA) je obnova verejných budov so zameraním  na energetickú efektívnosť, vrátane možnosti integrácie OZE a zelených adaptačných opatrení. Opatrenie podporí zníženie energetickej náročnosti budov, zlepšenie ich environmentálnych parametrov a príspevok k plneniu klimatických cieľov.</t>
  </si>
  <si>
    <t xml:space="preserve">Zavedenie elektronickej fakturácie a zasielania údajov z faktúr v reálnom čase má za cieľ boj proti daňovým únikom, znižovanie daňovej medzery a efektívnejší výber daní, pričom zároveň znižuje administratívnu záťaž podnikov.
</t>
  </si>
  <si>
    <t xml:space="preserve">Cieľom opatrenia je plná implementácia rozpočtovania podľa scenárov nezmenených politík (NPC) ako východisko pri tvorbe rozpočtu verejnej správy a výdavkových limitov. NPC scenáre už dnes spresňujú prevádzkovú bázu kapitol a subjektov verejnej správy. V prípade Sociálnej poisťovne, Všeobecnej zdravotnej poisťovne, železníc, samospráv a osobných výdavkov štátneho rozpočtu slúžia aj ako priama východisková báza pre návrh rozpočtu.
</t>
  </si>
  <si>
    <t xml:space="preserve">V súlade s Koncepciou vodnej politiky sa pripravia úpravy systému platieb za užívanie vôd, ktoré podporia dôslednejšie uplatňovanie princípu „znečisťovateľ platí“ a prispeje k efektívnejšiemu riadeniu a ochrane vodných zdrojov.
</t>
  </si>
  <si>
    <t xml:space="preserve">Cieľom fondu je kompenzovať sociálne dopady zavedenia obchodovania s emisiami v sektoroch budov a cestnej dopravy od roku 2028 na najzraniteľnejšie skupiny. Na čerpanie prostriedkov musí Slovensko predložiť sociálno-klimatický plán na schválenie Európskej komisii. Čerpanie bude podmienené transpozíciou všetkých príslušných častí smernice EÚ.
</t>
  </si>
  <si>
    <t xml:space="preserve">Podpora inštalácie obnoviteľných zdrojov energie (OZE) sa realizuje formou poukážok pre domácnosti aj podniky:
1) Projekt Zelená domácnostiam (107,7 mil. eur) umožňuje domácnostiam získať 50 % príspevok na zelené technológie, ako napríklad tepelné čerpadlá, fotovoltika či veterné turbíny.
2) Projekt Zelená solidarita (28,4 mil. eur) je určená nízkopríjmovým domácnostiam, ktoré môžu získať až 90 % podporu na fotovoltiku, kolektory a biomasu.
3) Projekt Zelená podnikom (66,6 mil. eur) poskytuje podporu MSP na zariadenia na výrobu tepla, chladu či elektriny, ako aj na energetické audity s návrhmi úspor a využitia OZE.
</t>
  </si>
  <si>
    <r>
      <t xml:space="preserve">Investícia 1:
</t>
    </r>
    <r>
      <rPr>
        <sz val="7.5"/>
        <color theme="1"/>
        <rFont val="Arial Narrow"/>
        <family val="2"/>
        <charset val="238"/>
      </rPr>
      <t>Podpora obnoviteľných zdrojov energie a energetickej efektívnosti</t>
    </r>
  </si>
  <si>
    <r>
      <t xml:space="preserve">Investícia 2:
</t>
    </r>
    <r>
      <rPr>
        <sz val="7.5"/>
        <color theme="1"/>
        <rFont val="Arial Narrow"/>
        <family val="2"/>
        <charset val="238"/>
      </rPr>
      <t>Zelená energia pre domácnosti a podniky</t>
    </r>
  </si>
  <si>
    <r>
      <t xml:space="preserve">Investícia 3: 
</t>
    </r>
    <r>
      <rPr>
        <sz val="7.5"/>
        <color theme="1"/>
        <rFont val="Arial Narrow"/>
        <family val="2"/>
        <charset val="238"/>
      </rPr>
      <t>Posilňovanie kapacít a dátovej infraštruktúry pre regionálnu energetiku</t>
    </r>
  </si>
  <si>
    <r>
      <t xml:space="preserve">Investícia 4: 
</t>
    </r>
    <r>
      <rPr>
        <sz val="7.5"/>
        <color theme="1"/>
        <rFont val="Arial Narrow"/>
        <family val="2"/>
        <charset val="238"/>
      </rPr>
      <t>Znižovanie energetickej náročnosti verejných budov</t>
    </r>
  </si>
  <si>
    <r>
      <t xml:space="preserve">Investícia 5:
</t>
    </r>
    <r>
      <rPr>
        <sz val="7.5"/>
        <color theme="1"/>
        <rFont val="Arial Narrow"/>
        <family val="2"/>
        <charset val="238"/>
      </rPr>
      <t>Schéma štátnej pomoci na dekarbonizáciu priemyslu</t>
    </r>
  </si>
  <si>
    <r>
      <t xml:space="preserve">Investícia 6:
</t>
    </r>
    <r>
      <rPr>
        <sz val="7.5"/>
        <color theme="1"/>
        <rFont val="Arial Narrow"/>
        <family val="2"/>
        <charset val="238"/>
      </rPr>
      <t>Podpora udržateľnej dopravy</t>
    </r>
  </si>
  <si>
    <r>
      <t xml:space="preserve">Reforma 10
</t>
    </r>
    <r>
      <rPr>
        <sz val="7.5"/>
        <color theme="1"/>
        <rFont val="Arial Narrow"/>
        <family val="2"/>
        <charset val="238"/>
      </rPr>
      <t>Posilnenie inklúzie a desegregácie vo vzdelávaní</t>
    </r>
  </si>
  <si>
    <r>
      <t xml:space="preserve">Reforma 11:
</t>
    </r>
    <r>
      <rPr>
        <sz val="7.5"/>
        <color theme="1"/>
        <rFont val="Arial Narrow"/>
        <family val="2"/>
        <charset val="238"/>
      </rPr>
      <t>Akčný plán informatizácie a digitálnej transformácie vzdelávania v SR na obdobie 2025 – 2027</t>
    </r>
  </si>
  <si>
    <r>
      <t xml:space="preserve">Reforma 12:
</t>
    </r>
    <r>
      <rPr>
        <sz val="7.5"/>
        <color theme="1"/>
        <rFont val="Arial Narrow"/>
        <family val="2"/>
        <charset val="238"/>
      </rPr>
      <t>Podpora inovácií vo vzdelávaní</t>
    </r>
  </si>
  <si>
    <r>
      <t xml:space="preserve">Reforma 15:
</t>
    </r>
    <r>
      <rPr>
        <sz val="7.5"/>
        <color theme="1"/>
        <rFont val="Arial Narrow"/>
        <family val="2"/>
        <charset val="238"/>
      </rPr>
      <t>Zabezpečenie kapacít pre digitálnu transformáciu v základných školách</t>
    </r>
  </si>
  <si>
    <r>
      <t xml:space="preserve">Reforma 16: 
</t>
    </r>
    <r>
      <rPr>
        <sz val="7.5"/>
        <color theme="1"/>
        <rFont val="Arial Narrow"/>
        <family val="2"/>
        <charset val="238"/>
      </rPr>
      <t>Priemyselná politika Slovenskej republiky 2027-2035</t>
    </r>
  </si>
  <si>
    <r>
      <t xml:space="preserve">Reforma 18:
</t>
    </r>
    <r>
      <rPr>
        <sz val="7.5"/>
        <color theme="1"/>
        <rFont val="Arial Narrow"/>
        <family val="2"/>
        <charset val="238"/>
      </rPr>
      <t>Plnenie Akčného plánu Národnej stratégie výskumu, vývoja a inovácií na roky 2026 – 2028</t>
    </r>
  </si>
  <si>
    <r>
      <t xml:space="preserve">Reforma 19:
</t>
    </r>
    <r>
      <rPr>
        <sz val="7.5"/>
        <color theme="1"/>
        <rFont val="Arial Narrow"/>
        <family val="2"/>
        <charset val="238"/>
      </rPr>
      <t>Plnenie Akčného plánu NKIVS</t>
    </r>
  </si>
  <si>
    <r>
      <rPr>
        <b/>
        <sz val="7.5"/>
        <color theme="1"/>
        <rFont val="Arial Narrow"/>
        <family val="2"/>
        <charset val="238"/>
      </rPr>
      <t>Reforma 20:</t>
    </r>
    <r>
      <rPr>
        <sz val="7.5"/>
        <color theme="1"/>
        <rFont val="Arial Narrow"/>
        <family val="2"/>
        <charset val="238"/>
      </rPr>
      <t xml:space="preserve">
Zlepšenie dostupnosti a kvality verejnej dopravy</t>
    </r>
  </si>
  <si>
    <r>
      <rPr>
        <b/>
        <sz val="7.5"/>
        <color theme="1"/>
        <rFont val="Arial Narrow"/>
        <family val="2"/>
        <charset val="238"/>
      </rPr>
      <t>Reforma 21:</t>
    </r>
    <r>
      <rPr>
        <sz val="7.5"/>
        <color theme="1"/>
        <rFont val="Arial Narrow"/>
        <family val="2"/>
        <charset val="238"/>
      </rPr>
      <t xml:space="preserve">
Zvýšenie bezpečnosti železničnej dopravy</t>
    </r>
  </si>
  <si>
    <r>
      <rPr>
        <b/>
        <sz val="7.5"/>
        <color theme="1"/>
        <rFont val="Arial Narrow"/>
        <family val="2"/>
        <charset val="238"/>
      </rPr>
      <t xml:space="preserve">Reforma 22:
</t>
    </r>
    <r>
      <rPr>
        <sz val="7.5"/>
        <color theme="1"/>
        <rFont val="Arial Narrow"/>
        <family val="2"/>
        <charset val="238"/>
      </rPr>
      <t>Vnútroštátny plán Digitálnej dekády SR</t>
    </r>
  </si>
  <si>
    <r>
      <rPr>
        <b/>
        <sz val="7.5"/>
        <color theme="1"/>
        <rFont val="Arial Narrow"/>
        <family val="2"/>
        <charset val="238"/>
      </rPr>
      <t>Reforma 23:</t>
    </r>
    <r>
      <rPr>
        <sz val="7.5"/>
        <color theme="1"/>
        <rFont val="Arial Narrow"/>
        <family val="2"/>
        <charset val="238"/>
      </rPr>
      <t xml:space="preserve">
Rozvoj zručností pre potreby trhu práce</t>
    </r>
  </si>
  <si>
    <r>
      <t xml:space="preserve">Reforma 24:
</t>
    </r>
    <r>
      <rPr>
        <sz val="7.5"/>
        <color theme="1"/>
        <rFont val="Arial Narrow"/>
        <family val="2"/>
        <charset val="238"/>
      </rPr>
      <t xml:space="preserve">Zavedenie registra užívacích vzťahov 
k poľnohospodárs-kym pozemkom </t>
    </r>
  </si>
  <si>
    <r>
      <t xml:space="preserve">Reforma 25:
</t>
    </r>
    <r>
      <rPr>
        <sz val="7.5"/>
        <color theme="1"/>
        <rFont val="Arial Narrow"/>
        <family val="2"/>
        <charset val="238"/>
      </rPr>
      <t>Zabezpečenie priameho prístupu Policajného zboru  do špecifických evidencií štátnych orgánov</t>
    </r>
  </si>
  <si>
    <r>
      <t xml:space="preserve">Reforma 26:
</t>
    </r>
    <r>
      <rPr>
        <sz val="7.5"/>
        <color theme="1"/>
        <rFont val="Arial Narrow"/>
        <family val="2"/>
        <charset val="238"/>
      </rPr>
      <t>Katalóg výkonov pre špecializovanú ambulantnú starostlivosť (ŠAS)</t>
    </r>
  </si>
  <si>
    <r>
      <t xml:space="preserve">Reforma 14
Investícia 7:
</t>
    </r>
    <r>
      <rPr>
        <sz val="7.5"/>
        <color theme="1"/>
        <rFont val="Arial Narrow"/>
        <family val="2"/>
        <charset val="238"/>
      </rPr>
      <t>Podpora a optimalizácia špeciálnych výchovných zariadení (ŠVZ)</t>
    </r>
  </si>
  <si>
    <r>
      <t xml:space="preserve">Reforma 13:
</t>
    </r>
    <r>
      <rPr>
        <sz val="7.5"/>
        <color theme="1"/>
        <rFont val="Arial Narrow"/>
        <family val="2"/>
        <charset val="238"/>
      </rPr>
      <t>Optimalizácia siete škôl a školských zariadení pre potreby 21. storočia</t>
    </r>
  </si>
  <si>
    <r>
      <t xml:space="preserve"> Investícia 8:
</t>
    </r>
    <r>
      <rPr>
        <sz val="7.5"/>
        <color theme="1"/>
        <rFont val="Arial Narrow"/>
        <family val="2"/>
        <charset val="238"/>
      </rPr>
      <t>Budovanie digitálnej infraštruktúry škôl</t>
    </r>
  </si>
  <si>
    <r>
      <rPr>
        <b/>
        <sz val="7.5"/>
        <color theme="1"/>
        <rFont val="Arial Narrow"/>
        <family val="2"/>
        <charset val="238"/>
      </rPr>
      <t>Investícia 9:</t>
    </r>
    <r>
      <rPr>
        <sz val="7.5"/>
        <color theme="1"/>
        <rFont val="Arial Narrow"/>
        <family val="2"/>
        <charset val="238"/>
      </rPr>
      <t xml:space="preserve">
Podpora inovácií, rozvoja a internacionalizácie podnikov</t>
    </r>
  </si>
  <si>
    <r>
      <rPr>
        <b/>
        <sz val="7.5"/>
        <color theme="1"/>
        <rFont val="Arial Narrow"/>
        <family val="2"/>
        <charset val="238"/>
      </rPr>
      <t>Investícia 10:</t>
    </r>
    <r>
      <rPr>
        <sz val="7.5"/>
        <color theme="1"/>
        <rFont val="Arial Narrow"/>
        <family val="2"/>
        <charset val="238"/>
      </rPr>
      <t xml:space="preserve">
Šanca na návrat 2</t>
    </r>
  </si>
  <si>
    <r>
      <rPr>
        <b/>
        <sz val="7.5"/>
        <color theme="1"/>
        <rFont val="Arial Narrow"/>
        <family val="2"/>
        <charset val="238"/>
      </rPr>
      <t xml:space="preserve">Investícia 11: </t>
    </r>
    <r>
      <rPr>
        <sz val="7.5"/>
        <color theme="1"/>
        <rFont val="Arial Narrow"/>
        <family val="2"/>
        <charset val="238"/>
      </rPr>
      <t xml:space="preserve">
Rozšírenie ponuky nájomného bývania</t>
    </r>
  </si>
  <si>
    <r>
      <rPr>
        <b/>
        <sz val="7.5"/>
        <color theme="1"/>
        <rFont val="Arial Narrow"/>
        <family val="2"/>
        <charset val="238"/>
      </rPr>
      <t>Investícia 13:</t>
    </r>
    <r>
      <rPr>
        <sz val="7.5"/>
        <color theme="1"/>
        <rFont val="Arial Narrow"/>
        <family val="2"/>
        <charset val="238"/>
      </rPr>
      <t xml:space="preserve">
Podpora sociálneho začlenenia a bývania</t>
    </r>
  </si>
  <si>
    <r>
      <t xml:space="preserve">Investícia 14:
</t>
    </r>
    <r>
      <rPr>
        <sz val="7.5"/>
        <color theme="1"/>
        <rFont val="Arial Narrow"/>
        <family val="2"/>
        <charset val="238"/>
      </rPr>
      <t>Modernizácia informačných systémov na zefektívnenie medzinárodnej policajnej spolupráce</t>
    </r>
  </si>
  <si>
    <r>
      <t xml:space="preserve">Investícia 15:
</t>
    </r>
    <r>
      <rPr>
        <sz val="7.5"/>
        <color theme="1"/>
        <rFont val="Arial Narrow"/>
        <family val="2"/>
        <charset val="238"/>
      </rPr>
      <t>Posilnenie obranných kapacít</t>
    </r>
  </si>
  <si>
    <t>Pokračujúce projekty majú zlepšiť inkluzívnosť a dostupnosť vzdelávania detí zo znevýhodneného prostredia a žiakov so špeciálnymi výchovno-vzdelávacími potrebami. Zahŕňajú pilotné overovanie desegregačných postupov, podporu prechodu žiakov zo špeciálneho do bežného vzdelávania a vytvorenie a overenie systému včasného varovania na prevenciu predčasného ukončenia školskej dochádzky.</t>
  </si>
  <si>
    <t xml:space="preserve">Cieľom opatrenia je zabezpečiť udržateľnosť digitálnej transformácie základných škôl stabilizáciou pozície digitálneho koordinátora a legislatívnym ukotvením správcu školskej siete. Opatrenie prispeje k systematickému rozvoju digitálnych kompetencií, efektívnej správe digitálnej infraštruktúry a lepšiemu využívaniu technológií vo vzdelávacom procese.
</t>
  </si>
  <si>
    <t xml:space="preserve">Akčný plán Národnej koncepcie informatizácie verejnej správy (NKIVS) podporuje napĺňanie cieľov informatizácie verejnej správy prostredníctvom troch pilierov: digitálnej transformácie, využívania dát vo verejnej správe a otvoreného e-Governmentu. Realizácia opatrení prispeje k modernizácii verejnej správy, efektívnejšiemu využívaniu dát a rozvoju digitálnych verejných služieb.
</t>
  </si>
  <si>
    <t>Opatrenie smeruje k zlepšeniu dostupnosti a kvality verejnej dopravy, najmä v menej osídlených oblastiach, prostredníctvom zavádzania dopytovej dopravy, uplatňovania upravených pravidiel náhradnej dopravy pri výlukách a postupného napĺňania štandardov pre autobusové stanice a zastávky. Súčasťou je aj digitalizácia agendy verejnej dopravy prostredníctvom centrálnych databáz povolení a zastávok, čo prispeje k efektívnejšiemu spravovaniu príslušných konaní.</t>
  </si>
  <si>
    <t>Prvý národný projekt (30 mil. eur) posilní úlohu Aliancie sektorových rád pri predikcii potrieb trhu a nedostatkových profesií. Druhý (42,9 mil. eur) podporí rozvoj zručností a rekvalifikáciu uchádzačov a záujemcov o zamestnanie vrátane mladých do 30 rokov v situácii NEET.</t>
  </si>
  <si>
    <t xml:space="preserve">Zámerom projektu (18 mil. eur) je resocializácia a posilnenie kompetencií odsúdených s cieľom ich začlenenia do spoločnosti. Projekt nadväzuje na predošlú iniciatívu (Šanca na návrat 1) a odsúdeným ponúka  komplexnú podporu (napr. informačno-poradenské služby a vzdelávanie) na zníženie rizika sociálneho vylúčenia a zlepšenie uplatnenia na trhu práce.
</t>
  </si>
  <si>
    <t>1) Podpora prevencie pred stratou bývania a ukončovania bezdomovstva sa zameriava na dostupné a udržateľné bývanie pre zraniteľné skupiny  prostredníctvom housing-led prístupov v kombinácii so sociálnou podporou.
2) Národný projekt Terénna sociálna práca a komunitné centrá  (250 mil. eur) poskytuje individualizovanú pomoc osobám ohrozeným chudobou a sociálnym vylúčením.</t>
  </si>
  <si>
    <t xml:space="preserve">Register užívacích vzťahov k pozemkom má byť dočasným riešením problémov vyplývajúcich z rozdrobenosti a nesúladu pozemkového vlastníctva v SR s cieľom zvýšiť transparentnosť užívania pôdy a zjednodušiť zdieľanie údajov medzi štátnymi inštitúciami prostredníctvom evidencie jej skutočných užívateľov. 
</t>
  </si>
  <si>
    <t xml:space="preserve">Na zefektívnenie vyšetrovania prípadov legalizácie výnosov z trestnej činnosti sa v súlade so smernicou EÚ zavedie online prístup Policajného zboru do vybraných štátnych databáz. Tento krok umožní rýchlejšie získavanie relevantných informácií, zlepší koordináciu medzi orgánmi činnými v trestnom konaní a prispeje k zvýšeniu účinnosti odhaľovania a vyšetrovania finančnej kriminality.
</t>
  </si>
  <si>
    <t>Dlhodobý plán rozvoja obrany do roku 2035 sa zameriava na modernizáciu vojenského vybavenia SR, vrátane bojových a nákladných vozidiel či protivzdušnej obrany, s cieľom vybudovať ťažkú mechanizovanú brigádu a posilniť spôsobilosti v rámci NATO.</t>
  </si>
  <si>
    <r>
      <t xml:space="preserve">Investment 1: 
</t>
    </r>
    <r>
      <rPr>
        <sz val="7.5"/>
        <color theme="1"/>
        <rFont val="Arial Narrow"/>
        <family val="2"/>
        <charset val="238"/>
      </rPr>
      <t>Support for renewable energy sources and energy efficiency</t>
    </r>
  </si>
  <si>
    <r>
      <t xml:space="preserve">Investment 2: 
</t>
    </r>
    <r>
      <rPr>
        <sz val="7.5"/>
        <color theme="1"/>
        <rFont val="Arial Narrow"/>
        <family val="2"/>
        <charset val="238"/>
      </rPr>
      <t>Green energy for households and businesses</t>
    </r>
  </si>
  <si>
    <r>
      <t xml:space="preserve">Investment 3: 
</t>
    </r>
    <r>
      <rPr>
        <sz val="7.5"/>
        <color theme="1"/>
        <rFont val="Arial Narrow"/>
        <family val="2"/>
        <charset val="238"/>
      </rPr>
      <t>Strengthening capacities and data infrastructure for regional energy management</t>
    </r>
  </si>
  <si>
    <r>
      <t xml:space="preserve">Investment 4: 
</t>
    </r>
    <r>
      <rPr>
        <sz val="7.5"/>
        <color theme="1"/>
        <rFont val="Arial Narrow"/>
        <family val="2"/>
        <charset val="238"/>
      </rPr>
      <t>Reducing the energy intensity of public buildings</t>
    </r>
  </si>
  <si>
    <r>
      <t xml:space="preserve">Investment 5: 
</t>
    </r>
    <r>
      <rPr>
        <sz val="7.5"/>
        <color theme="1"/>
        <rFont val="Arial Narrow"/>
        <family val="2"/>
        <charset val="238"/>
      </rPr>
      <t>State aid scheme for industrial decarbonisation</t>
    </r>
  </si>
  <si>
    <r>
      <t xml:space="preserve">Investment 6: 
</t>
    </r>
    <r>
      <rPr>
        <sz val="7.5"/>
        <color theme="1"/>
        <rFont val="Arial Narrow"/>
        <family val="2"/>
        <charset val="238"/>
      </rPr>
      <t>Support for sustainable transport</t>
    </r>
  </si>
  <si>
    <r>
      <t xml:space="preserve">Investment 8: 
</t>
    </r>
    <r>
      <rPr>
        <sz val="7.5"/>
        <color theme="1"/>
        <rFont val="Arial Narrow"/>
        <family val="2"/>
        <charset val="238"/>
      </rPr>
      <t>Development of schools’ digital infrastructure</t>
    </r>
  </si>
  <si>
    <r>
      <rPr>
        <b/>
        <sz val="7.5"/>
        <color theme="1"/>
        <rFont val="Arial Narrow"/>
        <family val="2"/>
        <charset val="238"/>
      </rPr>
      <t>Investment 9:</t>
    </r>
    <r>
      <rPr>
        <sz val="7.5"/>
        <color theme="1"/>
        <rFont val="Arial Narrow"/>
        <family val="2"/>
        <charset val="238"/>
      </rPr>
      <t xml:space="preserve">
Support for innovation, development and internationalisation of businesses</t>
    </r>
  </si>
  <si>
    <r>
      <rPr>
        <b/>
        <sz val="7.5"/>
        <color theme="1"/>
        <rFont val="Arial Narrow"/>
        <family val="2"/>
        <charset val="238"/>
      </rPr>
      <t xml:space="preserve">Investment 10:
 </t>
    </r>
    <r>
      <rPr>
        <sz val="7.5"/>
        <color theme="1"/>
        <rFont val="Arial Narrow"/>
        <family val="2"/>
        <charset val="238"/>
      </rPr>
      <t>Chance for Return 2</t>
    </r>
  </si>
  <si>
    <r>
      <t xml:space="preserve">
</t>
    </r>
    <r>
      <rPr>
        <b/>
        <sz val="7.5"/>
        <color theme="1"/>
        <rFont val="Arial Narrow"/>
        <family val="2"/>
        <charset val="238"/>
      </rPr>
      <t xml:space="preserve">Investment 11:
</t>
    </r>
    <r>
      <rPr>
        <sz val="7.5"/>
        <color theme="1"/>
        <rFont val="Arial Narrow"/>
        <family val="2"/>
        <charset val="238"/>
      </rPr>
      <t xml:space="preserve"> Expanding the supply of rental housing</t>
    </r>
  </si>
  <si>
    <r>
      <t xml:space="preserve">
</t>
    </r>
    <r>
      <rPr>
        <b/>
        <sz val="7.5"/>
        <color theme="1"/>
        <rFont val="Arial Narrow"/>
        <family val="2"/>
        <charset val="238"/>
      </rPr>
      <t xml:space="preserve">Investment 12:
</t>
    </r>
    <r>
      <rPr>
        <sz val="7.5"/>
        <color theme="1"/>
        <rFont val="Arial Narrow"/>
        <family val="2"/>
        <charset val="238"/>
      </rPr>
      <t xml:space="preserve"> Supporting early childhood care</t>
    </r>
  </si>
  <si>
    <r>
      <rPr>
        <b/>
        <sz val="7.5"/>
        <color theme="1"/>
        <rFont val="Arial Narrow"/>
        <family val="2"/>
        <charset val="238"/>
      </rPr>
      <t xml:space="preserve">Investment 13: </t>
    </r>
    <r>
      <rPr>
        <sz val="7.5"/>
        <color theme="1"/>
        <rFont val="Arial Narrow"/>
        <family val="2"/>
        <charset val="238"/>
      </rPr>
      <t xml:space="preserve">
Supporting social inclusion and housing</t>
    </r>
  </si>
  <si>
    <r>
      <t xml:space="preserve">Investment 14: 
</t>
    </r>
    <r>
      <rPr>
        <sz val="7.5"/>
        <color theme="1"/>
        <rFont val="Arial Narrow"/>
        <family val="2"/>
        <charset val="238"/>
      </rPr>
      <t>Modernisation of information systems to improve international police cooperation</t>
    </r>
  </si>
  <si>
    <r>
      <t xml:space="preserve">Investment 15: 
</t>
    </r>
    <r>
      <rPr>
        <sz val="7.5"/>
        <color theme="1"/>
        <rFont val="Arial Narrow"/>
        <family val="2"/>
        <charset val="238"/>
      </rPr>
      <t>Strengthening defence capabilities</t>
    </r>
  </si>
  <si>
    <r>
      <t xml:space="preserve">Reform 10: 
</t>
    </r>
    <r>
      <rPr>
        <sz val="7.5"/>
        <color theme="1"/>
        <rFont val="Arial Narrow"/>
        <family val="2"/>
        <charset val="238"/>
      </rPr>
      <t>Strengthening inclusion and desegregation in education</t>
    </r>
  </si>
  <si>
    <r>
      <t xml:space="preserve">Reform 11: 
</t>
    </r>
    <r>
      <rPr>
        <sz val="7.5"/>
        <color theme="1"/>
        <rFont val="Arial Narrow"/>
        <family val="2"/>
        <charset val="238"/>
      </rPr>
      <t>Action Plan for the Digitalisation and Digital Transformation of Education in the Slovak Republic for 2025–2027</t>
    </r>
  </si>
  <si>
    <r>
      <t xml:space="preserve">Reform 12: 
</t>
    </r>
    <r>
      <rPr>
        <sz val="7.5"/>
        <color theme="1"/>
        <rFont val="Arial Narrow"/>
        <family val="2"/>
        <charset val="238"/>
      </rPr>
      <t>Supporting innovation in education</t>
    </r>
  </si>
  <si>
    <r>
      <t xml:space="preserve">Reform 13: 
</t>
    </r>
    <r>
      <rPr>
        <sz val="7.5"/>
        <color theme="1"/>
        <rFont val="Arial Narrow"/>
        <family val="2"/>
        <charset val="238"/>
      </rPr>
      <t>Optimisation of the network of schools and educational facilities for the needs of the 21st century</t>
    </r>
  </si>
  <si>
    <r>
      <t xml:space="preserve">
Reform 15:
</t>
    </r>
    <r>
      <rPr>
        <sz val="7.5"/>
        <color theme="1"/>
        <rFont val="Arial Narrow"/>
        <family val="2"/>
        <charset val="238"/>
      </rPr>
      <t xml:space="preserve"> Ensuring capacity for the digital transformation of primary schools</t>
    </r>
  </si>
  <si>
    <r>
      <t xml:space="preserve">Reform 16: 
</t>
    </r>
    <r>
      <rPr>
        <sz val="7.5"/>
        <color theme="1"/>
        <rFont val="Arial Narrow"/>
        <family val="2"/>
        <charset val="238"/>
      </rPr>
      <t>Industrial Policy of the Slovak Republic 2027–2035</t>
    </r>
  </si>
  <si>
    <r>
      <t xml:space="preserve">Reform 17: 
</t>
    </r>
    <r>
      <rPr>
        <sz val="7.5"/>
        <color theme="1"/>
        <rFont val="Arial Narrow"/>
        <family val="2"/>
        <charset val="238"/>
      </rPr>
      <t>Investment Plan Slovakia</t>
    </r>
  </si>
  <si>
    <r>
      <t xml:space="preserve">Reform 18: 
</t>
    </r>
    <r>
      <rPr>
        <sz val="7.5"/>
        <color theme="1"/>
        <rFont val="Arial Narrow"/>
        <family val="2"/>
        <charset val="238"/>
      </rPr>
      <t>Implementation of the Action Plan of the National Research, Development and Innovation Strategy for 2026–2028</t>
    </r>
  </si>
  <si>
    <r>
      <rPr>
        <b/>
        <sz val="7.5"/>
        <color theme="1"/>
        <rFont val="Arial Narrow"/>
        <family val="2"/>
        <charset val="238"/>
      </rPr>
      <t xml:space="preserve">Reform 20: 
</t>
    </r>
    <r>
      <rPr>
        <sz val="7.5"/>
        <color theme="1"/>
        <rFont val="Arial Narrow"/>
        <family val="2"/>
        <charset val="238"/>
      </rPr>
      <t>Improving the availability and quality of public transport</t>
    </r>
  </si>
  <si>
    <r>
      <rPr>
        <b/>
        <sz val="7.5"/>
        <color theme="1"/>
        <rFont val="Arial Narrow"/>
        <family val="2"/>
        <charset val="238"/>
      </rPr>
      <t xml:space="preserve">Reform 21: </t>
    </r>
    <r>
      <rPr>
        <sz val="7.5"/>
        <color theme="1"/>
        <rFont val="Arial Narrow"/>
        <family val="2"/>
        <charset val="238"/>
      </rPr>
      <t xml:space="preserve">
Increasing the safety of rail transport</t>
    </r>
  </si>
  <si>
    <r>
      <rPr>
        <b/>
        <sz val="7.5"/>
        <color theme="1"/>
        <rFont val="Arial Narrow"/>
        <family val="2"/>
        <charset val="238"/>
      </rPr>
      <t>Reform 22:</t>
    </r>
    <r>
      <rPr>
        <sz val="7.5"/>
        <color theme="1"/>
        <rFont val="Arial Narrow"/>
        <family val="2"/>
        <charset val="238"/>
      </rPr>
      <t xml:space="preserve"> 
National Digital Decade Roadmap of the Slovak Republic</t>
    </r>
  </si>
  <si>
    <r>
      <rPr>
        <b/>
        <sz val="7.5"/>
        <color theme="1"/>
        <rFont val="Arial Narrow"/>
        <family val="2"/>
        <charset val="238"/>
      </rPr>
      <t xml:space="preserve">Reform 23: </t>
    </r>
    <r>
      <rPr>
        <sz val="7.5"/>
        <color theme="1"/>
        <rFont val="Arial Narrow"/>
        <family val="2"/>
        <charset val="238"/>
      </rPr>
      <t xml:space="preserve">
Developing skills to meet labour market needs</t>
    </r>
  </si>
  <si>
    <r>
      <t xml:space="preserve">Reform 24: 
</t>
    </r>
    <r>
      <rPr>
        <sz val="7.5"/>
        <color theme="1"/>
        <rFont val="Arial Narrow"/>
        <family val="2"/>
        <charset val="238"/>
      </rPr>
      <t>Establishment of a register of land-use relationships for agricultural land</t>
    </r>
  </si>
  <si>
    <r>
      <t xml:space="preserve">Reform 25: 
</t>
    </r>
    <r>
      <rPr>
        <sz val="7.5"/>
        <color theme="1"/>
        <rFont val="Arial Narrow"/>
        <family val="2"/>
        <charset val="238"/>
      </rPr>
      <t>Ensuring direct access for the Police Force to specific records of state authorities</t>
    </r>
  </si>
  <si>
    <r>
      <t xml:space="preserve">Reform 26: 
</t>
    </r>
    <r>
      <rPr>
        <sz val="7.5"/>
        <color theme="1"/>
        <rFont val="Arial Narrow"/>
        <family val="2"/>
        <charset val="238"/>
      </rPr>
      <t>Catalogue of procedures for specialised outpatient care</t>
    </r>
  </si>
  <si>
    <t>The introduction of electronic invoicing and the real-time transmission of invoice data aims to combat tax evasion, reduce the tax gap and improve tax collection efficiency, while also reducing the administrative burden on businesses.</t>
  </si>
  <si>
    <t>The measure aims to fully implement budgeting based on unchanged-policy (NPC) scenarios as a basis for preparing the general government budget and expenditure ceilings. NPC scenarios already provide a more accurate operating baseline for budget chapters and general government entities. For the Social Insurance Agency, the General Health Insurance Company, railways, local governments and central government personnel expenditure, they also serve as a direct baseline for the budget proposal.</t>
  </si>
  <si>
    <t>Strengthening the analytical capacities of the Financial Administration of the Slovak Republic will enable better identification of the risk of tax non-compliance and the targeted issuance of preventive notifications (soft warnings) to taxpayers, thereby contributing to more effective VAT collection.</t>
  </si>
  <si>
    <t>Tax returns will be pre-filled using an assistant that processes data from certificates of taxable income. The measure aims to simplify the tax return filing process, reduce errors and lower the administrative burden on taxpayers.</t>
  </si>
  <si>
    <t>The development of the hydrogen ecosystem will support Slovakia’s energy security and transition to a low-carbon economy through the production and use of hydrogen in industry, energy and transport. This includes the gradual establishment of legislative, technical and support frameworks in line with EU requirements and national priorities.</t>
  </si>
  <si>
    <t>The updated NBSAP aims to establish a comprehensive set of activities and measures to halt biodiversity loss and accelerate the transition to a green economy that uses natural resources more efficiently. This approach will enable more efficient use of natural resources, improve the environmental performance of economic activities and support the country’s sustainable development.</t>
  </si>
  <si>
    <t>The Fund aims to compensate the most vulnerable groups for the social impacts of the introduction of emissions trading in the buildings and road transport sectors from 2028. To access the funding, Slovakia must submit a Social Climate Plan for approval by the European Commission. Access to funding will be conditional on the transposition of all relevant parts of the EU Directive.</t>
  </si>
  <si>
    <t>The measure aims to increase the share of renewable energy sources and promote energy efficiency through the development of geothermal energy, biomethane production and high-efficiency combined heat and power generation (CHP). Support for these investments will contribute to diversifying the energy mix, making more efficient use of domestic resources and reducing the emissions and energy intensity of the economy.</t>
  </si>
  <si>
    <t>The Expansion of the Energy Efficiency Information System project supports tools for collecting, analysing and using data from various sectors to enable informed energy and decarbonisation planning at regional level.</t>
  </si>
  <si>
    <t>Calls launched by the Slovak Innovation and Energy Agency (SIEA) support the renovation of public buildings, focusing on energy efficiency, including the potential integration of renewable energy sources and green adaptation measures. The measure will help reduce the energy intensity of buildings, improve their environmental performance and contribute to achieving climate objectives.</t>
  </si>
  <si>
    <t>The Modernisation Fund scheme aims to reduce greenhouse gas emissions by supporting projects that deliver primary energy savings, reduce final energy consumption and introduce advanced environmental technologies into industrial production.</t>
  </si>
  <si>
    <t>Ongoing projects aim to improve the inclusiveness and accessibility of education for children from disadvantaged backgrounds and pupils with special educational needs. They include pilot testing of desegregation approaches, support for the transition of pupils from special to mainstream education, and the development and testing of an early warning system to prevent early school leaving.</t>
  </si>
  <si>
    <t>The Action Plan aims to modernise Slovak education through the systematic digitalisation of the educational environment. It builds on the Education Digitalisation Programme to 2030 and forms part of the broader Digital Transformation Strategy of Slovakia to 2030. It focuses on introducing uniform standards for digital equipment across all levels of education. It also supports the sustainable digitalisation of schools, the development of digital skills, the introduction of assistive technologies and the accessibility of electronic outputs.</t>
  </si>
  <si>
    <t>The measure aims to expand proven innovative educational approaches across schools through a stable mechanism for cooperation with strategic partners and funding for their systematic implementation.</t>
  </si>
  <si>
    <t>The measure aims to ensure the sustainability of the digital transformation of primary schools by stabilising the position of the digital coordinator and establishing the role of the school network administrator in legislation. It will contribute to the systematic development of digital competences, more efficient management of digital infrastructure and better use of technology in the educational process.</t>
  </si>
  <si>
    <t>The development of schools’ digital infrastructure and the gradual connection of school networks to a national central hub are ongoing. The hub ensures the central management, security and long-term operation of school networks.</t>
  </si>
  <si>
    <t>Implementation of the updated Action Plan focuses on supporting business research and development, developing strategic initiatives in areas such as robotics and artificial intelligence, and strengthening the innovation ecosystem, including breakthrough research and the transfer of knowledge into practice.</t>
  </si>
  <si>
    <t>The Action Plan of the National Concept of Public Administration Informatization supports the achievement of public administration digitalisation objectives through three pillars: digital transformation, the use of data in public administration and open e-Government. Implementation of the measures will contribute to modernising public administration, improving the use of data and developing digital public services.</t>
  </si>
  <si>
    <t>The measure aims to improve the availability and quality of public transport, particularly in less densely populated areas, through the introduction of demand-responsive transport, revised rules for replacement transport during service disruptions, and the gradual implementation of standards for bus stations and stops. It also includes the digitalisation of public transport administration through central databases of permits and stops, contributing to more efficient management of the relevant administrative procedures.</t>
  </si>
  <si>
    <t>The National Digital Decade Roadmap of the Slovak Republic provides a framework for coordinating Slovakia’s activities to achieve the EU’s digital objectives. Implementation of the measures will support the development of digital skills, the digitalisation of public and social sectors, and the creation of conditions for achieving the Digital Decade objectives at national level.</t>
  </si>
  <si>
    <t>Implementation of the Act on State-Supported Rental Housing aims to increase the availability of affordable housing through private investment. The Agency for State-Supported Rental Housing plays an important role by approving projects and overseeing their implementation.</t>
  </si>
  <si>
    <t>The register of land-use relationships is intended as a temporary solution to problems arising from fragmented and inconsistent land ownership in the Slovak Republic. It aims to increase the transparency of land use and simplify data sharing between state institutions by recording the actual users of agricultural land.</t>
  </si>
  <si>
    <t>To improve the efficiency of investigations into money laundering, online access for the Police Force to selected state databases will be introduced in accordance with the EU Directive. This will enable faster access to relevant information, improve coordination between law enforcement authorities and contribute to more effective detection and investigation of financial crime.</t>
  </si>
  <si>
    <t>To strengthen efforts to combat international crime, information systems used for police cooperation and investigations are being modernised, including through connection to the INTERPOL database.</t>
  </si>
  <si>
    <t xml:space="preserve">The Long-Term Defence Development Plan to 2035 focuses on modernising the military equipment of the Slovak Republic, including combat and logistics vehicles and air defence systems, with the aim of establishing a heavy mechanised brigade and strengthening Slovakia’s capabilities within NATO.
</t>
  </si>
  <si>
    <t>Zmeny vo vyplácaní príspevkov v odkázanosti</t>
  </si>
  <si>
    <t>Rezerva na neočakávaný vývoj</t>
  </si>
  <si>
    <t>Hypotekárna pomoc vyplácaná bankami ako daňový výdavok</t>
  </si>
  <si>
    <t>Zvýšenie OOP na soc. odvody a rozšírenie okruhu osôb</t>
  </si>
  <si>
    <t>Zníženie spotrebnej dane z elektriny pre priemysel</t>
  </si>
  <si>
    <t>D.2</t>
  </si>
  <si>
    <t>D.5</t>
  </si>
  <si>
    <t>D.61</t>
  </si>
  <si>
    <t>P.2</t>
  </si>
  <si>
    <t>D.7</t>
  </si>
  <si>
    <t>Opatrenia na boj proti suchu</t>
  </si>
  <si>
    <t>Stanovený v MTP</t>
  </si>
  <si>
    <t>Growth in MTP</t>
  </si>
  <si>
    <t>Included defense exemption 2025</t>
  </si>
  <si>
    <t>Actual growth / Projected and targeted growth</t>
  </si>
  <si>
    <t>Skutočnosť / Očakávaná skutočnosť a ciele</t>
  </si>
  <si>
    <t xml:space="preserve">Zarátaná obranná výnimka </t>
  </si>
  <si>
    <t>Návrh nového zákona  o Environmentálnom fonde upraví pravidlá poskytovania a použitia prostriedkov fondu s cieľom zefektívniť jeho fungovanie. Zjednodušenie postupov má umožniť pružnejšie reagovať na potreby žiadateľov a urýchliť financovanie environmentálnych projektov.</t>
  </si>
  <si>
    <t>The draft new Act on the Environmental Fund will revise the rules governing the provision and use of the Fund’s resources with the aim of making its operation more efficient. Simplified procedures should allow for a more flexible response to applicants’ needs and speed up the financing of environmental projects.</t>
  </si>
  <si>
    <t xml:space="preserve">Plánovaný strategický dokument má reagovať na geopolitické zmeny a nové legislatívne iniciatívy ovplyvňujúce konkurencieschopnosť Slovenska. Zameria sa na analýzu priemyselného potenciálu, potrieb a výziev. Priemyselná stratégia nadviaže na správu Maria Draghiho a Dohodu o čistom priemysle so zreteľom na národné hospodárstvo a geopolitickú odolnosť.
</t>
  </si>
  <si>
    <t>The planned strategic document will respond to geopolitical changes and new legislative initiatives affecting Slovakia’s competitiveness. It will focus on analysing the potential, needs and challenges of industry. The Industrial Strategy will build on Mario Draghi’s report and the Clean Industrial Deal, taking into account the national economy and geopolitical resilience</t>
  </si>
  <si>
    <t xml:space="preserve">Pokračuje zavádzanie nového zoznamu zdravotných výkonov pre ŠAS. Zoznam dopĺňa chýbajúce výkony a pri ich ohodnotení zohľadňuje medicínsko-ekonomickú náročnosť. Reforma má prispieť k spravodlivejšiemu odmeňovaniu poskytovateľov zdravotnej starostlivosti a k zlepšeniu dostupnosti špecializovaných služieb pre pacientov.
</t>
  </si>
  <si>
    <t xml:space="preserve">The implementation of the new list of healthcare procedures for specialised outpatient care is continuing. The list adds previously missing procedures and takes their medical and economic complexity into account when determining their valuation. The reform is intended to contribute to fairer remuneration of healthcare providers and improve patients’ access to specialised services.
</t>
  </si>
  <si>
    <r>
      <rPr>
        <b/>
        <sz val="7.5"/>
        <color theme="1"/>
        <rFont val="Arial Narrow"/>
        <family val="2"/>
        <charset val="238"/>
      </rPr>
      <t>Investícia 12:</t>
    </r>
    <r>
      <rPr>
        <sz val="7.5"/>
        <color theme="1"/>
        <rFont val="Arial Narrow"/>
        <family val="2"/>
        <charset val="238"/>
      </rPr>
      <t xml:space="preserve">
Podpora starostlivosti v ranom detstve</t>
    </r>
  </si>
  <si>
    <t>Zámerom opatrenia je poskytnúť podnikom podporu na zvýšenie ich konkurencieschopnosti:
1) Podpora inovácií.
2) Podpora internacionalizácie a rozvoja MSP.
3) Podpora investícií v podnikoch prostredníctvom finančných nástrojov.</t>
  </si>
  <si>
    <t>The aim of the measure is to provide support to businesses to increase their competitiveness:
1. Support for innovation.
2. Support for internationalisation and SME development.
3. Support for business investment through financial instruments.</t>
  </si>
  <si>
    <t>Pozn.: Roky 2026 zodpovedajú skutočnosti a očakávanej skutočnosti.</t>
  </si>
  <si>
    <t>Pozn.: Vývoj hrubého a čistého dlhu v scenári rozpočtových cieľov deficitov zodpovedá dosiahnutiu akruálnych schodkov verejnej správy -4,9 % HDP v 2027, -4,5 % HDP v 2028 a -4,8 % HDP v 2029.</t>
  </si>
  <si>
    <t>Lower sanction band</t>
  </si>
  <si>
    <t>Spodné sankčné pásmo dlhovej brzdy</t>
  </si>
  <si>
    <t xml:space="preserve">Cieľom vznikajúceho plánu je posilniť stabilitu investičného prostredia, zlepšiť prípravu na nové programové obdobie a zefektívniť využívanie investičných zdrojov. Plán má zároveň poskytovať prehľadné a aktutálne informácie o stave prípravy a realizácie prioritných investičných projektov pre dlhodobý rozvoj Slovenska zo všetkých dostupných zdrojov. </t>
  </si>
  <si>
    <t>The aim of the plan under preparation is to strengthen the stability of the investment environment, improve preparations for the new programming period and make the use of investment resources more efficient. The plan should also provide clear and up-to-date information on the preparation and implementation of priority investment projects for Slovakia’s long-term development across all available funding sources.</t>
  </si>
  <si>
    <t>Implementácia európskeho vlakového zabezpečovacieho systému (ETCS) na vybraných traťových úsekoch Železníc SR posilní bezpečnosť železničnej dopravy a zníži riziko mimoriadnych udalostí súvisiacich s ľudským faktorom. Vychádza z akčného plánu zvýšenia bezpečnosti železničnej dopravy a zároveň podporí interoperabilitu železničnej siete SR a jej zapojenie do jednotného európskeho železničného priestoru.</t>
  </si>
  <si>
    <t>The implementation of the European Train Control System (ETCS) on selected sections of the Železnice Slovenskej republiky rail network will strengthen rail safety and reduce the risk of incidents related to human error. It builds on the Action Plan for Improving Rail Transport Safety and will also support the interoperability of Slovakia’s rail network and its integration into the Single European Railway Area.</t>
  </si>
  <si>
    <r>
      <t xml:space="preserve">Reforma 17:
</t>
    </r>
    <r>
      <rPr>
        <sz val="7.5"/>
        <color theme="1"/>
        <rFont val="Arial Narrow"/>
        <family val="2"/>
        <charset val="238"/>
      </rPr>
      <t>Investičný plán Slovensko</t>
    </r>
  </si>
  <si>
    <r>
      <t xml:space="preserve">Reform 19:
</t>
    </r>
    <r>
      <rPr>
        <sz val="7.5"/>
        <color theme="1"/>
        <rFont val="Arial Narrow"/>
        <family val="2"/>
        <charset val="238"/>
      </rPr>
      <t xml:space="preserve"> Implementation of the Action Plan of the National Concept of Public Administration Informatization </t>
    </r>
  </si>
  <si>
    <r>
      <t xml:space="preserve">Reform 14
Investment 7:
</t>
    </r>
    <r>
      <rPr>
        <sz val="7.5"/>
        <color theme="1"/>
        <rFont val="Arial Narrow"/>
        <family val="2"/>
        <charset val="238"/>
      </rPr>
      <t xml:space="preserve"> Support and optimisation of special educational facilities</t>
    </r>
  </si>
  <si>
    <t>Horné pásmo dlhovej brzdy</t>
  </si>
  <si>
    <t>Dolné pásmo dlhovej brzdy</t>
  </si>
  <si>
    <t>Upper sanction bands</t>
  </si>
  <si>
    <t>Lower sanction bands</t>
  </si>
  <si>
    <t>Total revenue</t>
  </si>
  <si>
    <t xml:space="preserve"> - in % of GDP</t>
  </si>
  <si>
    <t>Tax revenue</t>
  </si>
  <si>
    <t>Taxes on production and imports</t>
  </si>
  <si>
    <t>VAT</t>
  </si>
  <si>
    <t>Excise duties and consumption taxes</t>
  </si>
  <si>
    <t>Taxes on land, buildings and other structures</t>
  </si>
  <si>
    <t xml:space="preserve">Special levy on selected financial institutions </t>
  </si>
  <si>
    <t>Taxes on lotteries, gambling and betting</t>
  </si>
  <si>
    <t>Motor vehicle tax</t>
  </si>
  <si>
    <t>Emission permits</t>
  </si>
  <si>
    <t>Others</t>
  </si>
  <si>
    <t>Current taxes on income, wealth etc.</t>
  </si>
  <si>
    <t>PIT</t>
  </si>
  <si>
    <t>From employment</t>
  </si>
  <si>
    <t>From business and other independent activity</t>
  </si>
  <si>
    <t>CIT, o/w</t>
  </si>
  <si>
    <t>Special levy for regulated industries</t>
  </si>
  <si>
    <t>Withholding tax</t>
  </si>
  <si>
    <t>Property taxes and others</t>
  </si>
  <si>
    <t>Capital taxes</t>
  </si>
  <si>
    <t>Net social contributions</t>
  </si>
  <si>
    <t xml:space="preserve">Actual social contributions </t>
  </si>
  <si>
    <t>Employers´ actual social contributions</t>
  </si>
  <si>
    <t>Households´ actual social contributions</t>
  </si>
  <si>
    <t>Imputed social contribution</t>
  </si>
  <si>
    <t>Nontax revenue</t>
  </si>
  <si>
    <t>Sales</t>
  </si>
  <si>
    <t>Market output + Output for own final use</t>
  </si>
  <si>
    <t>Payments for other non-market output</t>
  </si>
  <si>
    <t>Property income, of which</t>
  </si>
  <si>
    <t>Dividends</t>
  </si>
  <si>
    <t>Interest</t>
  </si>
  <si>
    <t>Grants and transfers</t>
  </si>
  <si>
    <t>of which: EU</t>
  </si>
  <si>
    <t>Other Subsidies on Production</t>
  </si>
  <si>
    <t>Other Current Transfers</t>
  </si>
  <si>
    <t>Capital Transfers</t>
  </si>
  <si>
    <t>Total expenditure</t>
  </si>
  <si>
    <t>Current expenditure</t>
  </si>
  <si>
    <t>Compensation of employees</t>
  </si>
  <si>
    <t>Wages and salaries</t>
  </si>
  <si>
    <t>Employers' social security contributions</t>
  </si>
  <si>
    <t>Intermediate consumption</t>
  </si>
  <si>
    <t>Taxes</t>
  </si>
  <si>
    <t>Other taxes on production</t>
  </si>
  <si>
    <t>Subsidies</t>
  </si>
  <si>
    <t>Agricultural subsidies</t>
  </si>
  <si>
    <t>Transport subsidies</t>
  </si>
  <si>
    <t>Railway transport</t>
  </si>
  <si>
    <t>Bus transport</t>
  </si>
  <si>
    <t>Property income</t>
  </si>
  <si>
    <t>Other property income</t>
  </si>
  <si>
    <t>Total social transfers</t>
  </si>
  <si>
    <t>Social benefits other than in kind</t>
  </si>
  <si>
    <t>Active labor market measures</t>
  </si>
  <si>
    <t>Sickness benefits</t>
  </si>
  <si>
    <t>Retirement and disability pensions</t>
  </si>
  <si>
    <t>Unemployment benefits</t>
  </si>
  <si>
    <t>State social allowances</t>
  </si>
  <si>
    <t>Child allowance</t>
  </si>
  <si>
    <t>Child birth benefit</t>
  </si>
  <si>
    <t>Parental allowance</t>
  </si>
  <si>
    <t>Material need allowance</t>
  </si>
  <si>
    <t>Monetary compensation of disability</t>
  </si>
  <si>
    <t>Insurance premiums for the specific groups of people based on the law</t>
  </si>
  <si>
    <t>Social insurance</t>
  </si>
  <si>
    <t>Health insurance</t>
  </si>
  <si>
    <t>Social transfers in kind (healthcare facilities)</t>
  </si>
  <si>
    <t>Other current transfers, o/w</t>
  </si>
  <si>
    <t xml:space="preserve">Contribution to the EU budget </t>
  </si>
  <si>
    <t>Transfers to NPISH</t>
  </si>
  <si>
    <t>2% of taxes for publicly beneficial purposes</t>
  </si>
  <si>
    <t>Capital expenditure</t>
  </si>
  <si>
    <t>Capital investment</t>
  </si>
  <si>
    <t>Gross fixed capital formation</t>
  </si>
  <si>
    <t>Increase in inventories</t>
  </si>
  <si>
    <t>Acquisition minus disposal of non-financial assets</t>
  </si>
  <si>
    <t>Capital transfers</t>
  </si>
  <si>
    <t>Net lending (+)/net borrowing (-)</t>
  </si>
  <si>
    <t>GDP</t>
  </si>
  <si>
    <t>Reality</t>
  </si>
  <si>
    <t>Expectation</t>
  </si>
  <si>
    <t>Zdroj / Source ESA 2010</t>
  </si>
  <si>
    <t>Budget</t>
  </si>
  <si>
    <t xml:space="preserve">Note: The years 2026 correspond to the outturn and the expected outturn, respectively.         </t>
  </si>
  <si>
    <t>Optimalizácia má zvýšiť efektívnosť, účelnosť a kvalitu vzdelávania v regionálnom školstve. Pokračovať bude implementácia nových pravidiel fungovania siete škôl vrátane prípravy metodiky racionalizačných opatrení a podpory zriaďovateľov pri optimalizácii siete.</t>
  </si>
  <si>
    <t>Optimisation aims to increase the efficiency, effectiveness and quality of education in regional schooling. The implementation of the new rules governing the school network will continue, including the preparation of a methodology for rationalisation measures and support for school founders in optimising the network.</t>
  </si>
  <si>
    <t xml:space="preserve">Pokračuje implementácia reformy výchovných zariadení a investície do zlepšovania ich podmienok. Opatrenia zahŕňajú rekonštrukcie a modernizáciu infraštruktúry, posilňovanie odborného personálu a zavádzanie nových štandardov do praxe.
</t>
  </si>
  <si>
    <t>The implementation of the reform of educational facilities and investments to improve their conditions are continuing. Measures include the reconstruction and modernisation of infrastructure, strengthening professional staff capacities and introducing new standards into practice.</t>
  </si>
  <si>
    <t>Odvody z nadmerného zisku a solidárne príspevky (VHV, elektrárne, ropa)</t>
  </si>
  <si>
    <t>Úpravy odvodu a reformy II. piliera</t>
  </si>
  <si>
    <t>Úprava cien diaľničných známok, mýta (Eurovignette) a daní z vozidiel</t>
  </si>
  <si>
    <t>Polovičný odpočet DPH na podnikové autá pri súkromnom užívaní</t>
  </si>
  <si>
    <t>Zvýšenie sadzby dane z poistenia a odvodu z PZP</t>
  </si>
  <si>
    <t>Daňová licencia, daňová hranica mikrodaňovníkov a dorovnávacia daň</t>
  </si>
  <si>
    <t>Úprava osobitných odvodov z regulovaných odvetví</t>
  </si>
  <si>
    <t>Zavedenie dane z finančný transakcií a jej neskoršie úpravy</t>
  </si>
  <si>
    <t>Úprava daní z pridanej hodnoty (DPH)</t>
  </si>
  <si>
    <t>Štátne dlhopisy oslobodené od daní (dlhopisy pre ľudí a iné)</t>
  </si>
  <si>
    <t>Zmena sadzieb daní a poplatkov obcí (odpad, ubytovanie, nehnuteľnosti)</t>
  </si>
  <si>
    <t>Odvodové prázdniny, sociálne odvody a daňová licencia pre živnostníkov</t>
  </si>
  <si>
    <t>Odvodové úľavy pre sezónne práce a dohodu (OOP), poľnohosp. a potravinárstvo</t>
  </si>
  <si>
    <t>Úprava daní z príjmu, sociálnych a zdravotných odvodov fyzických osôb</t>
  </si>
  <si>
    <t>Zvýšenie spotrebných daní z tabakových a súvisiacich výrobkov</t>
  </si>
  <si>
    <t>Poistné za poistencov štátu nahradené transferom do Soc. poisťovne</t>
  </si>
  <si>
    <t>Ostatné drobné opatrenia na D.2</t>
  </si>
  <si>
    <t>Ostatné drobné opatrenia na D.5</t>
  </si>
  <si>
    <t>Ostatné drobné opatrenia na D.61</t>
  </si>
  <si>
    <t>Ostatné drobné opatrenia na P.11</t>
  </si>
  <si>
    <t>Valorisation of administrative and court fees – from Q1 2024</t>
  </si>
  <si>
    <t>Excess-profit levies and solidarity contributions (Vodohospodárska výstavba, power plants, oil sector)</t>
  </si>
  <si>
    <t>Adjustments to contribution rates and reform of the second pension pillar</t>
  </si>
  <si>
    <t>Increase in the employer health-insurance contribution rate by 1 percentage point</t>
  </si>
  <si>
    <t>Introduction of an excise duty on sweetened beverages</t>
  </si>
  <si>
    <t>Increase in excise duties on tobacco and related products</t>
  </si>
  <si>
    <t>Increase in the corporate income tax rate to 24%</t>
  </si>
  <si>
    <t>Adjustment of motorway vignette prices, toll charges (Eurovignette) and vehicle taxes</t>
  </si>
  <si>
    <t>Increase in the ceilings for social-security contributions</t>
  </si>
  <si>
    <t>50% VAT deduction for company cars used partly for private purposes</t>
  </si>
  <si>
    <t>Tax amnesty</t>
  </si>
  <si>
    <t>Increase in the insurance-tax rate and in the levy on compulsory motor liability insurance</t>
  </si>
  <si>
    <t>Minimum tax, micro-taxpayer threshold and top-up tax</t>
  </si>
  <si>
    <t>Adjustment of special levies on regulated sectors</t>
  </si>
  <si>
    <t>Introduction of a financial transaction tax and its subsequent amendments</t>
  </si>
  <si>
    <t>Amendment of VAT rates / VAT reform</t>
  </si>
  <si>
    <t>Tax exemption for government bonds (retail bonds and others)</t>
  </si>
  <si>
    <t>Changes in municipal tax and fee rates (waste, accommodation and property)</t>
  </si>
  <si>
    <t>Contribution holidays, social-insurance contributions and minimum tax for the self-employed</t>
  </si>
  <si>
    <t>Social-contribution relief for seasonal work (seasonal-work contribution-deductible item), agriculture and the food industry</t>
  </si>
  <si>
    <t>Changes to personal income tax, social and health-insurance contributions for individuals</t>
  </si>
  <si>
    <t>Mortgage assistance paid by banks will be deductible for corporate income tax purposes</t>
  </si>
  <si>
    <t>Increase in payments for state-insured persons</t>
  </si>
  <si>
    <t>State-paid social-insurance contributions replaced by a transfer to the Social Insurance Agency</t>
  </si>
  <si>
    <t>Other minor measures under D.2</t>
  </si>
  <si>
    <t>Other minor measures under D.5</t>
  </si>
  <si>
    <t>Other minor measures under D.61</t>
  </si>
  <si>
    <t>Other minor measures under P.11</t>
  </si>
  <si>
    <t>Úrad pre územné plánovanie a výstavbu SR (zriadenie nového úradu)</t>
  </si>
  <si>
    <t>Odchod do dôchodku po 40 odpracovaných rokoch (aj inflačný vplyv)</t>
  </si>
  <si>
    <t>Kompenzácia rastúcich cien energií spolu (očistené o EÚ fondy)</t>
  </si>
  <si>
    <t>Novela školského zákona</t>
  </si>
  <si>
    <t>Rodičovský príspevok (na deti od 3 rokov neprijaté do škôlky)</t>
  </si>
  <si>
    <t>Ministerstvo cestovného ruchu (a opatrenia na podporu športu a CR)</t>
  </si>
  <si>
    <t>Zrušenie dotovania nočnej železničnej dopravy (Košice/Prešov – Praha)</t>
  </si>
  <si>
    <t>Úpravy v daňovom bonuse na dieťa</t>
  </si>
  <si>
    <t>Reforma rodičovského dôchodku - daňová asignácia 2 % z dane</t>
  </si>
  <si>
    <t>Vyššie financovanie materských škôl (materské školy pod správou štátu)</t>
  </si>
  <si>
    <t>Úsporné opatrenia na verejnom zdravotnom poistení</t>
  </si>
  <si>
    <t xml:space="preserve">Naplnenie zásobníkov plynu - 35 % priemeru spotreby posledných 5 rokov </t>
  </si>
  <si>
    <t>800 € odmeny pre zamestnancov verejnej správy</t>
  </si>
  <si>
    <t>Valorizácia miezd v školstve ((ne)pedagogickí, odborní, VVŠ a VaV)</t>
  </si>
  <si>
    <t>Nulová valorizácia miezd vo VS a platov ústavných činiteľov</t>
  </si>
  <si>
    <t>Výdavkové konsolidačné opatrenia v sociálnej oblasti</t>
  </si>
  <si>
    <t>Kapitálové príjmy z predaja prebytočného majetku MO SR</t>
  </si>
  <si>
    <t>Úspora na prevádzkových výdavkoch verejnej správy</t>
  </si>
  <si>
    <t>Dofinancovanie stavby nemocníc z plánu obnovy štátnym rozpočtom</t>
  </si>
  <si>
    <t>Stabilizačný príspevok pre zdravotné sestry v nemocničných zariadeniach</t>
  </si>
  <si>
    <t>Obedy zadarmo pre predškolské zariadenia a školy</t>
  </si>
  <si>
    <t>Opatrenia na zníženie vplyvu vysokých cien pohonných hmôt</t>
  </si>
  <si>
    <t>Pripravované opatrenia: najmä podpora rodiny a sociálna oblasť</t>
  </si>
  <si>
    <t>Nový jadrový zdroj v lokalite Jaslovské Bohunice a s tým súvisiace výdavky</t>
  </si>
  <si>
    <t>Modernizácia obrannej techniky (investície na P.51G)</t>
  </si>
  <si>
    <t>Ostatné drobné opatrenia na D.1</t>
  </si>
  <si>
    <t>Ostatné drobné opatrenia na D.62 a D.63</t>
  </si>
  <si>
    <t>Ostatné drobné opatrenia na D.7</t>
  </si>
  <si>
    <t>Expenditure related to the war in Ukraine (net of EU funds)</t>
  </si>
  <si>
    <t>Office for Spatial Planning and Construction of the Slovak Republic (establishment of a new authority)</t>
  </si>
  <si>
    <t>Retirement after 40 years of work (including the inflation effect)</t>
  </si>
  <si>
    <t>Abolition of the reduction of the care allowance for pension recipients</t>
  </si>
  <si>
    <t>Total compensation for rising energy prices (net of EU funds)</t>
  </si>
  <si>
    <t>Collective bargaining of healthcare workers</t>
  </si>
  <si>
    <t>Amendment to the Education Act</t>
  </si>
  <si>
    <t>Parental allowance for children aged 3 and over not admitted to kindergarten</t>
  </si>
  <si>
    <t>Change in the assessment of disability pensions</t>
  </si>
  <si>
    <t>Performance contracts for public higher education institutions</t>
  </si>
  <si>
    <t>Increase in expenditure on research and development (R&amp;D)</t>
  </si>
  <si>
    <t>Compensation for higher mortgage instalments</t>
  </si>
  <si>
    <t>Ministry of Tourism and Sport (and measures to support sport and tourism)</t>
  </si>
  <si>
    <t>Abolition of subsidies for night rail services (Košice/Prešov–Prague)</t>
  </si>
  <si>
    <t>Changes to the child tax bonus</t>
  </si>
  <si>
    <t>Reform of the parental pension – conversion to a 2% tax assignment</t>
  </si>
  <si>
    <t>Higher funding for kindergartens (state-administered kindergartens)</t>
  </si>
  <si>
    <t>Improved remuneration conditions for the armed forces of the Slovak Republic</t>
  </si>
  <si>
    <t>Filling gas storage facilities to 35% of the average consumption of the last 5 years</t>
  </si>
  <si>
    <t>Introduction of compulsory kindergarten for children aged 3 and 4</t>
  </si>
  <si>
    <t>Wage valorisation in education (teaching and non-teaching staff, specialist staff, public HEIs and R&amp;D)</t>
  </si>
  <si>
    <t>Zero wage valorisation in general government and of salaries of constitutional office-holders</t>
  </si>
  <si>
    <t>Expenditure-side consolidation measures in the social area</t>
  </si>
  <si>
    <t>Capital receipts from the sale of surplus property of the Ministry of Defence of the Slovak Republic</t>
  </si>
  <si>
    <t>Savings in the operating expenditure of general government</t>
  </si>
  <si>
    <t>State-budget co-financing of hospital construction under the Recovery and Resilience Plan</t>
  </si>
  <si>
    <t>Introduction of a dependency assistance benefit (care reform)</t>
  </si>
  <si>
    <t>Stabilisation allowance for nurses in hospital facilities</t>
  </si>
  <si>
    <t>Reintroduction of free lunches (2023)</t>
  </si>
  <si>
    <t>Measures to mitigate the impact of high fuel prices</t>
  </si>
  <si>
    <t>Budgetary reserve for forthcoming priorities</t>
  </si>
  <si>
    <t>New nuclear power source at the Jaslovské Bohunice site and related expenditures</t>
  </si>
  <si>
    <t>Measures to combat drought</t>
  </si>
  <si>
    <t>Reserve for unforeseen developments</t>
  </si>
  <si>
    <t>Modernisation of defence equipment (investment under P.51g)</t>
  </si>
  <si>
    <t>Other minor measures under D.1</t>
  </si>
  <si>
    <t>Other minor measures under D.62 and D.63</t>
  </si>
  <si>
    <t>Other minor measures under D.7</t>
  </si>
  <si>
    <t>Pozn.: (-) zlepšuje bilanciu VS, (+) zhoršuje bilanciu VS.</t>
  </si>
  <si>
    <t>2026 OS</t>
  </si>
  <si>
    <t>2029 N</t>
  </si>
  <si>
    <t>TABUĽKA 11 – Príjmové diskrečné opatrenia – medziročné vplyvy opatrení (mil. eur, ESA2010)</t>
  </si>
  <si>
    <t>TABLE 11 – Discretionary revenue measure - incremental impact (in EUR millions, ESA2010)</t>
  </si>
  <si>
    <t>TABLE 12 – Discretionary expenditure measure - incremental impact (in EUR millions, ESA2010)</t>
  </si>
  <si>
    <t>TABUĽKA 12 – Výdavkové diskrečné opatrenia – medziročné vplyvy opatrení (mil. eur, ESA2010)</t>
  </si>
  <si>
    <t>TABUĽKA 10 – Hotovostné vplyvy na zmenu nominálneho hrubého dlhu podľa cielených deficitov (v mil. eur)</t>
  </si>
  <si>
    <t>TABLE 10 – Cash-based factors affecting the change in nominal gross debt under the targeted deficit scenario (EUR million)</t>
  </si>
  <si>
    <t>TABUĽKA 3 – Kvantifikácia príjmových a výdavkových opatrení (vplyv na rozpočet v mil. eur, ESA2010)</t>
  </si>
  <si>
    <t>Konsolidačné opatrenia spolu</t>
  </si>
  <si>
    <t>1. Konsolidačný balík</t>
  </si>
  <si>
    <t>2. Konsolidačný balík</t>
  </si>
  <si>
    <t>3. Konsolidačný balík</t>
  </si>
  <si>
    <t>Spolu v % HDP</t>
  </si>
  <si>
    <t>Total consolidation measures</t>
  </si>
  <si>
    <t>1st consolidation package</t>
  </si>
  <si>
    <t>2nd consolidation package</t>
  </si>
  <si>
    <t>3rd consolidation package</t>
  </si>
  <si>
    <t>Total (% of GDP)</t>
  </si>
  <si>
    <t>A more detailed breakdown of the individual measures is available in the DEM and DRM tables in the annex.</t>
  </si>
  <si>
    <t>The final figures also incorporate later legislative adjustments to some revenue measures.</t>
  </si>
  <si>
    <t>Detailnejší pohľad na jednotlivé opatrenia je k dispozícii v DEM a DRM tabuľkách v prílohe.</t>
  </si>
  <si>
    <t>Konečné hodnoty sú spresnené aj o neskoršie legislatívne prijímané úpravy niektorých príjmových opatrení.</t>
  </si>
  <si>
    <t>TABUĽKA 9 – Rast čistých výdavkov verejnej správy (mld. eur, ESA2010)</t>
  </si>
  <si>
    <t>TABLE 9 – Growth of net expenditure of general government (EUR billion, ESA2010)</t>
  </si>
  <si>
    <t>TABUĽKA 8 – Hodnotenie prognózy MF SR vo Výbore pre daňové prognózy</t>
  </si>
  <si>
    <t>TABLE 8 – Assessment of the  MoF forecast by the Tax Forecast Committee</t>
  </si>
  <si>
    <t>TABUĽKA 7 – Priemerná prognóza členov Výboru* (okrem MF SR) a prognóza MF SR</t>
  </si>
  <si>
    <t>TABLE 7 – Average forecast of MFC* members and forecast of MoF SR</t>
  </si>
  <si>
    <t>TABUĽKA 6 – Hodnotenie decembrovej prognózy MF SR vo Výbore pre makroekonomické prognózy</t>
  </si>
  <si>
    <t>TABLE 6 – Assessment of the September MoF forecast by the Macroeconomic Forecast Committee</t>
  </si>
  <si>
    <t>TABLE 5 – Reforms and investments based on the framework of the 2026 Annual Progress Report</t>
  </si>
  <si>
    <t>TABUĽKA 5 – Reformy a investície vychádzajúce z rámca Výročnej správy o pokroku 2026</t>
  </si>
  <si>
    <t>GRAF 17 – Prognóza hrubého dlhu SR do roku 2040 (% HDP)</t>
  </si>
  <si>
    <t>FIGURE 17 – Long-term projection of Slovakia’s gross public debt until 2040 (% of GDP)</t>
  </si>
  <si>
    <t>GRAF 15 a 16 – Strednodobá prognóza dlhu a príspevky k jeho medziročnej zmene (% HDP)</t>
  </si>
  <si>
    <t>FIGURE 15 and 16 – Medium-term debt forecast and decomposition of its annual change (% of GDP)</t>
  </si>
  <si>
    <t>GRAF 14 – Hlavné príspevky k medziročnej zmene deficitu v roku 2026 (v p. b., ESA 2010)</t>
  </si>
  <si>
    <t>GRAF 13 – Kumulatívny rast čistých výdavkov verejnej správy 2024 až 2026</t>
  </si>
  <si>
    <t>GRAPH 13 –  Cumulative growth of net expenditure 2024 to 2026</t>
  </si>
  <si>
    <t>GRAF 12 – Očakávaný vývoj deficitu VS (% HDP)</t>
  </si>
  <si>
    <t>FIGURE 12 – Projected general government deficit (% of GDP)</t>
  </si>
  <si>
    <t>Deficit roka 2023</t>
  </si>
  <si>
    <t>Konsolidácia 2024 - 2026</t>
  </si>
  <si>
    <t>Nové výdavky 2024 - 2026</t>
  </si>
  <si>
    <t>Makroekonomický šok</t>
  </si>
  <si>
    <t>Výdavky na obranu</t>
  </si>
  <si>
    <t>Dôchodcovské dávky (inflačný šok)</t>
  </si>
  <si>
    <t>Deficit roka 2026</t>
  </si>
  <si>
    <t>3rd consolidation</t>
  </si>
  <si>
    <t>GRAF 11 – Hlavné príspevky k zmene deficitu medzi rokmi 2023 a 2026 (v p. b., ESA 2010)</t>
  </si>
  <si>
    <t>FIGURE 11 – Main contributions to the change in the deficit between 2023 and 2026 (in p.p., ESA 2010)</t>
  </si>
  <si>
    <t>Macroeconomic shock</t>
  </si>
  <si>
    <t>Revenue Consolidation 2024 - 2026</t>
  </si>
  <si>
    <t>Expenditure Consolidation 2024 - 2026</t>
  </si>
  <si>
    <t>Defence expenditure</t>
  </si>
  <si>
    <t>Pension benefits (inflation shock)</t>
  </si>
  <si>
    <t>Deficit 2023</t>
  </si>
  <si>
    <t>Očakávaný deficit v 2026</t>
  </si>
  <si>
    <t>Cielený deficit v 2027</t>
  </si>
  <si>
    <t>FIGURE 14 – Main contributions to the year-on-year change in the deficit in 2026 (in p.p., ESA 2010)</t>
  </si>
  <si>
    <t>Úrokové náklady a odvod do rozp. EÚ</t>
  </si>
  <si>
    <t>Rast daňových príjmov voči makroz.</t>
  </si>
  <si>
    <t>Targeted deficit 2027</t>
  </si>
  <si>
    <t>Interest costs and EU budget contr.</t>
  </si>
  <si>
    <t>Tax revenue growth vs. macro bases</t>
  </si>
  <si>
    <t>Cielené deficity pre 2027-2029</t>
  </si>
  <si>
    <t>Targeted deficits 2027-2029</t>
  </si>
  <si>
    <t>Návrh RVS 2027-2029 (bez ďalších opatrení)</t>
  </si>
  <si>
    <t>Contributions to the change in gross general government debt:</t>
  </si>
  <si>
    <t>* Makroekonomické základne pre rozpočtové príjmy (váha ukazovateľov závisí od podielu jednotlivých daní na celkových daňových a odvodových príjmoch); Mzdová báza (zamestnanosť + nominálna mzda) – 51,1 %, Nominálna súkromná spotreba – 25,7 %, Reálna súkromná spotreba – 6,6 %, Nominálny rast HDP – 9,9 %, Reálny rast HDP – 6,7 %.</t>
  </si>
  <si>
    <t>* Macroeconomic bases for budget revenues (the weight of indicators depends on the share of individual taxes in total tax and social security revenues); Wage base (employment + nominal wage) – 51.1%, Nominal private consumption – 25.7%, Real private consumption – 6.6%, Nominal GDP growth – 9.9%, Real GDP growth – 6.7%.</t>
  </si>
  <si>
    <r>
      <t>9. Rast čistých výdavkov = (7</t>
    </r>
    <r>
      <rPr>
        <b/>
        <vertAlign val="subscript"/>
        <sz val="10"/>
        <color theme="1"/>
        <rFont val="Arial Narrow"/>
        <family val="2"/>
        <charset val="238"/>
      </rPr>
      <t>t</t>
    </r>
    <r>
      <rPr>
        <b/>
        <sz val="10"/>
        <color theme="1"/>
        <rFont val="Arial Narrow"/>
        <family val="2"/>
        <charset val="238"/>
      </rPr>
      <t>-8</t>
    </r>
    <r>
      <rPr>
        <b/>
        <vertAlign val="subscript"/>
        <sz val="10"/>
        <color theme="1"/>
        <rFont val="Arial Narrow"/>
        <family val="2"/>
        <charset val="238"/>
      </rPr>
      <t>t</t>
    </r>
    <r>
      <rPr>
        <b/>
        <sz val="10"/>
        <color theme="1"/>
        <rFont val="Arial Narrow"/>
        <family val="2"/>
        <charset val="238"/>
      </rPr>
      <t>)/7</t>
    </r>
    <r>
      <rPr>
        <b/>
        <vertAlign val="subscript"/>
        <sz val="10"/>
        <color theme="1"/>
        <rFont val="Arial Narrow"/>
        <family val="2"/>
        <charset val="238"/>
      </rPr>
      <t>t-1</t>
    </r>
    <r>
      <rPr>
        <b/>
        <sz val="10"/>
        <color theme="1"/>
        <rFont val="Arial Narrow"/>
        <family val="2"/>
        <charset val="238"/>
      </rPr>
      <t>-1</t>
    </r>
  </si>
  <si>
    <r>
      <t>9. Growth of net expenditure = (7</t>
    </r>
    <r>
      <rPr>
        <b/>
        <vertAlign val="subscript"/>
        <sz val="10"/>
        <color theme="1"/>
        <rFont val="Arial Narrow"/>
        <family val="2"/>
        <charset val="238"/>
      </rPr>
      <t>t</t>
    </r>
    <r>
      <rPr>
        <b/>
        <sz val="10"/>
        <color theme="1"/>
        <rFont val="Arial Narrow"/>
        <family val="2"/>
        <charset val="238"/>
      </rPr>
      <t>-8</t>
    </r>
    <r>
      <rPr>
        <b/>
        <vertAlign val="subscript"/>
        <sz val="10"/>
        <color theme="1"/>
        <rFont val="Arial Narrow"/>
        <family val="2"/>
        <charset val="238"/>
      </rPr>
      <t>t</t>
    </r>
    <r>
      <rPr>
        <b/>
        <sz val="10"/>
        <color theme="1"/>
        <rFont val="Arial Narrow"/>
        <family val="2"/>
        <charset val="238"/>
      </rPr>
      <t>)/7</t>
    </r>
    <r>
      <rPr>
        <b/>
        <vertAlign val="subscript"/>
        <sz val="10"/>
        <color theme="1"/>
        <rFont val="Arial Narrow"/>
        <family val="2"/>
        <charset val="238"/>
      </rPr>
      <t>t-1</t>
    </r>
    <r>
      <rPr>
        <b/>
        <sz val="10"/>
        <color theme="1"/>
        <rFont val="Arial Narrow"/>
        <family val="2"/>
        <charset val="238"/>
      </rPr>
      <t>-1</t>
    </r>
  </si>
  <si>
    <t>Pozn.: Kvantifikácia je založená na údajoch z jarnej notifikácie Eurostatu a aktualizovaná o vstupy z výborov pre makroekonomické a daňové prognózy MF SR zo septembra 2026.
Pozn. 2: Rok 2028 je vypočítaný na základe cieleného deficitu stanoveného v rozpočte.</t>
  </si>
  <si>
    <t>Note: The quantification is based on data from the spring Eurostat notification and updated with inputs from the Ministry of Finance of the Slovak Republic’s macroeconomic and tax forecast committees from September 2026.
Note 2: The figure for 2028 is calculated based on the deficit target set in the budget.</t>
  </si>
  <si>
    <t>NBS, KRRZ, Infostat, Tatra banka, ČSOB, SLSP, UniCredit Bank, VÚB</t>
  </si>
  <si>
    <t>NBS, Infostat, Tatra banka, ČSOB, KRRZ, SLSP, UniCredit Bank, VÚB</t>
  </si>
  <si>
    <t>Poznámka: Mínusové hodnoty znamenajú pri príjmových opatreniach zníženie príjmov, resp. zvýšenie deficitu. Plusové hodnoty pri výdavkových opatreniach zvyšujú výdavky, resp. zvyšujú deficit a naopak.</t>
  </si>
  <si>
    <t>Increase in the social security contribution deductible allowance and extension of eligibility</t>
  </si>
  <si>
    <t>Reduction in excise duty on electricity for industry</t>
  </si>
  <si>
    <t>Mortgage assistance paid by banks treated as a tax-deductible expense</t>
  </si>
  <si>
    <t>Note: Negative values for revenue measures indicate lower revenue, i.e. an increase in the deficit. Positive values for expenditure measures indicate higher expenditure, i.e. an increase in the deficit, and vice versa.</t>
  </si>
  <si>
    <t>Hrubý domáci produkt v bežných cenách; mld. eur</t>
  </si>
  <si>
    <t>TABUĽKA 4 – Rozklad indikátora dlhodobej udržateľnosti S2 k roku 2029 (% HDP)</t>
  </si>
  <si>
    <t>TABLE 4 – Breakdown of long-term sustainability indicator S2 as of 2029 (% of GDP)</t>
  </si>
  <si>
    <t>RVS 2027-2029</t>
  </si>
  <si>
    <t>6,4 (vysoké riziko)</t>
  </si>
  <si>
    <t>4,9 (stredné riziko)</t>
  </si>
  <si>
    <t>GGB 2027-2029</t>
  </si>
  <si>
    <t>6,4 (high risk)</t>
  </si>
  <si>
    <t>4,9 (medium risk)</t>
  </si>
  <si>
    <t>Obsah – Návrh rozpočtového plánu SR na rok 2027</t>
  </si>
  <si>
    <t>Content of Draft Budgetary Plan of SR for 2027</t>
  </si>
  <si>
    <t>ESA 2010 General Government Balance Table</t>
  </si>
  <si>
    <t>ESA 2010 bilančná tabuľka verejnej správy</t>
  </si>
  <si>
    <t>FIGURE 1 – GDP (mil. constant prices, growth rates in the chart)</t>
  </si>
  <si>
    <t>GRAF 18 – Porovnanie prognóz makroekonomických základní* pre rozpočtové príjmy s členmi výboru</t>
  </si>
  <si>
    <t>FIGURE 18 – Comparison of forecasts of macroeconomic bases* for tax revenues with MFC members</t>
  </si>
  <si>
    <t>TABLE 3 – Quantification of revenue and expenditure measures (budget impact in EUR million, ESA 2010)</t>
  </si>
  <si>
    <t>Note:  The long-term projection assumes a no-policy-change scenario, incorporating the impact of population ageing on the structural balance, estimated at an average of 0.1% of GDP per year over the period 2029–2040. The consolidation scenario assumes deficits of 3.5% of GDP in 2027 and 2.8% of GDP in 2028, followed by a reduction of the deficit by 0.5 percentage points per year until a balanced budget is achieved and subsequently maintained. The long-term assumptions for nominal GDP growth are based on the 2024 Ageing Report prepared by the AWG (Ageing Working Group).</t>
  </si>
  <si>
    <t>Note: The projected developments of gross and net debt under the scenario of targeted budget deficits are consistent with general government accrual deficits of –4.9% of GDP in 2027, –4.5% of GDP in 2028, and –4.0% of GDP in 2029.</t>
  </si>
  <si>
    <t>GDP in const. prices (September 2026)</t>
  </si>
  <si>
    <t>GDP growth (September 2026)</t>
  </si>
  <si>
    <t>thereof: Eximbanka</t>
  </si>
  <si>
    <t>Note: * including changes in the resources of entities outside the general government sector. Positive items increase general government debt as of 31 Dec. of the respective year, while negative items reduce debt.</t>
  </si>
  <si>
    <t>OS – expected values by the end of year; N – draf of general government budget.</t>
  </si>
  <si>
    <t>EUR 800 bonuses for public-administration employees</t>
  </si>
  <si>
    <t>Support for the installation of renewable energy sources (RES) is provided through vouchers for households and businesses: 
(1) The Green Households project (EUR 107.7 million) enables households to receive a 50% contribution towards green technologies such as heat pumps, photovoltaic systems and wind turbines. 
(2) The Green Solidarity project (EUR 28.4 million) targets low-income households, which can receive support of up to 90% for photovoltaic systems, solar collectors and biomass. 
(3) The Green for Businesses project (EUR 66.6 million) provides SMEs with support for equipment used to generate heat, cooling and electricity, as well as for energy audits that identify potential savings and opportunities to use RES.</t>
  </si>
  <si>
    <t>Under the Slovakia Programme, EUR 891 million has been allocated to support sustainable multimodal urban mobility. A further EUR 686 million will be directed towards the development of rail passenger transport. Additional EU funding has been allocated to the development of waterborne and road transport.</t>
  </si>
  <si>
    <t>The first national project (EUR 30 million) will strengthen the role of the Alliance of Sectoral Councils in forecasting labour market needs and shortages of specific occupations. The second project (EUR 42.2 million) will support skills development and retraining of jobseekers and people interested in employment, particularly young people under 30 who are NEET.</t>
  </si>
  <si>
    <t>The project (EUR 18 million) aims to support the resocialisation of prisoners and strengthen their competences to facilitate their reintegration into society. It builds on the previous initiative, Chance for Return 1, and offers prisoners comprehensive support, including information and counselling services and education, to reduce the risk of social exclusion and improve their employability.</t>
  </si>
  <si>
    <t>The measure (over EUR 40 million) aims to improve the availability and quality of childcare for children under three years of age. It supports the development of childcare infrastructure for children under three (nurseries), the strengthening of staffing capacities in nurseries, and the development of parenting skills among parents of young children, particularly those from socially disadvantaged backgrounds. Support is provided through demand-driven calls under the Slovakia Programme.</t>
  </si>
  <si>
    <t>(1) Support for preventing housing loss and ending homelessness focuses on providing accessible and sustainable housing for vulnerable groups through housing-led approaches combined with social support. 
(2) The national project Field Social Work and Community Centres (EUR 250 million) provides individualised assistance to people at risk of poverty and social exclusion.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</si>
</sst>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 _€_-;\-* #,##0.00\ _€_-;_-* &quot;-&quot;??\ _€_-;_-@_-"/>
    <numFmt numFmtId="165" formatCode="[$-409]mmm\-yy;@"/>
    <numFmt numFmtId="166" formatCode="0.0"/>
    <numFmt numFmtId="167" formatCode="#,##0.0"/>
    <numFmt numFmtId="168" formatCode="0.0%"/>
    <numFmt numFmtId="169" formatCode="_-[$€-2]* #,##0.00_-;\-[$€-2]* #,##0.00_-;_-[$€-2]* &quot;-&quot;??_-"/>
    <numFmt numFmtId="170" formatCode="_-* #,##0.00\ _S_k_-;\-* #,##0.00\ _S_k_-;_-* &quot;-&quot;??\ _S_k_-;_-@_-"/>
    <numFmt numFmtId="171" formatCode="&quot; &quot;#,##0.00&quot; &quot;;&quot;-&quot;#,##0.00&quot; &quot;;&quot; -&quot;00&quot; &quot;;&quot; &quot;@&quot; &quot;"/>
    <numFmt numFmtId="172" formatCode="0.000"/>
    <numFmt numFmtId="173" formatCode="_-* #,##0.00\ _S_k_-;\-* #,##0.00\ _S_k_-;_-* \-??\ _S_k_-;_-@_-"/>
    <numFmt numFmtId="174" formatCode="0.000000"/>
    <numFmt numFmtId="175" formatCode="m/yy"/>
    <numFmt numFmtId="176" formatCode="#,##0.0\ %"/>
  </numFmts>
  <fonts count="156" x14ac:knownFonts="1">
    <font>
      <sz val="11"/>
      <color theme="1"/>
      <name val="Aptos"/>
      <family val="2"/>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rial Narrow"/>
      <family val="2"/>
      <charset val="238"/>
    </font>
    <font>
      <sz val="10"/>
      <color theme="1"/>
      <name val="Arial Narrow"/>
      <family val="2"/>
      <charset val="238"/>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1"/>
      <color theme="1"/>
      <name val="Aptos"/>
      <family val="2"/>
      <charset val="238"/>
      <scheme val="minor"/>
    </font>
    <font>
      <sz val="10"/>
      <color theme="1"/>
      <name val="Arial Narrow"/>
      <family val="2"/>
      <charset val="238"/>
    </font>
    <font>
      <sz val="11"/>
      <color theme="1"/>
      <name val="Aptos"/>
      <family val="2"/>
      <charset val="238"/>
      <scheme val="minor"/>
    </font>
    <font>
      <sz val="11"/>
      <color theme="1"/>
      <name val="Aptos"/>
      <family val="2"/>
      <scheme val="minor"/>
    </font>
    <font>
      <sz val="10"/>
      <name val="Arial"/>
      <family val="2"/>
    </font>
    <font>
      <sz val="11"/>
      <color theme="1"/>
      <name val="Arial Narrow"/>
      <family val="2"/>
      <charset val="238"/>
    </font>
    <font>
      <u/>
      <sz val="11"/>
      <color theme="10"/>
      <name val="Aptos"/>
      <family val="2"/>
      <scheme val="minor"/>
    </font>
    <font>
      <sz val="10"/>
      <name val="Arial"/>
      <family val="2"/>
      <charset val="238"/>
    </font>
    <font>
      <sz val="10"/>
      <color theme="1"/>
      <name val="Arial Narrow"/>
      <family val="2"/>
    </font>
    <font>
      <sz val="11"/>
      <name val="Arial"/>
      <family val="2"/>
      <charset val="238"/>
    </font>
    <font>
      <sz val="11"/>
      <color indexed="8"/>
      <name val="Arial Narrow"/>
      <family val="2"/>
      <charset val="238"/>
    </font>
    <font>
      <sz val="10"/>
      <name val="Garamond"/>
      <family val="1"/>
      <charset val="238"/>
    </font>
    <font>
      <sz val="11"/>
      <color theme="1"/>
      <name val="Garamond"/>
      <family val="2"/>
      <charset val="238"/>
    </font>
    <font>
      <sz val="11"/>
      <color indexed="8"/>
      <name val="Calibri"/>
      <family val="2"/>
      <charset val="238"/>
    </font>
    <font>
      <sz val="10"/>
      <color rgb="FF000000"/>
      <name val="Arial"/>
      <family val="2"/>
      <charset val="238"/>
    </font>
    <font>
      <sz val="11"/>
      <color rgb="FFFFFFFF"/>
      <name val="Calibri"/>
      <family val="2"/>
      <charset val="238"/>
    </font>
    <font>
      <u/>
      <sz val="10"/>
      <color rgb="FF0000FF"/>
      <name val="Arial"/>
      <family val="2"/>
      <charset val="238"/>
    </font>
    <font>
      <b/>
      <sz val="10"/>
      <color rgb="FFFFFFFF"/>
      <name val="Arial"/>
      <family val="2"/>
      <charset val="238"/>
    </font>
    <font>
      <b/>
      <sz val="15"/>
      <color rgb="FF1F497D"/>
      <name val="Arial"/>
      <family val="2"/>
      <charset val="238"/>
    </font>
    <font>
      <u/>
      <sz val="10"/>
      <color rgb="FF800080"/>
      <name val="Arial"/>
      <family val="2"/>
      <charset val="238"/>
    </font>
    <font>
      <sz val="10"/>
      <color rgb="FF9C0006"/>
      <name val="Arial"/>
      <family val="2"/>
      <charset val="238"/>
    </font>
    <font>
      <u/>
      <sz val="11"/>
      <color theme="10"/>
      <name val="Aptos"/>
      <family val="2"/>
      <charset val="238"/>
      <scheme val="minor"/>
    </font>
    <font>
      <sz val="10"/>
      <name val="MS Sans Serif"/>
      <family val="2"/>
    </font>
    <font>
      <sz val="11"/>
      <color theme="1"/>
      <name val="Arial"/>
      <family val="2"/>
      <charset val="238"/>
    </font>
    <font>
      <sz val="10"/>
      <name val="Arial CE"/>
      <charset val="238"/>
    </font>
    <font>
      <sz val="9"/>
      <color rgb="FF000000"/>
      <name val="Arial Narrow"/>
      <family val="2"/>
      <charset val="238"/>
    </font>
    <font>
      <sz val="9"/>
      <color theme="1"/>
      <name val="Arial Narrow"/>
      <family val="2"/>
      <charset val="238"/>
    </font>
    <font>
      <i/>
      <sz val="9"/>
      <color rgb="FF000000"/>
      <name val="Arial Narrow"/>
      <family val="2"/>
      <charset val="238"/>
    </font>
    <font>
      <sz val="18"/>
      <color theme="3"/>
      <name val="Aptos Display"/>
      <family val="2"/>
      <charset val="238"/>
      <scheme val="major"/>
    </font>
    <font>
      <b/>
      <sz val="15"/>
      <color theme="3"/>
      <name val="Aptos"/>
      <family val="2"/>
      <charset val="238"/>
      <scheme val="minor"/>
    </font>
    <font>
      <b/>
      <sz val="13"/>
      <color theme="3"/>
      <name val="Aptos"/>
      <family val="2"/>
      <charset val="238"/>
      <scheme val="minor"/>
    </font>
    <font>
      <b/>
      <sz val="11"/>
      <color theme="3"/>
      <name val="Aptos"/>
      <family val="2"/>
      <charset val="238"/>
      <scheme val="minor"/>
    </font>
    <font>
      <sz val="11"/>
      <color rgb="FF006100"/>
      <name val="Aptos"/>
      <family val="2"/>
      <charset val="238"/>
      <scheme val="minor"/>
    </font>
    <font>
      <sz val="11"/>
      <color rgb="FF9C0006"/>
      <name val="Aptos"/>
      <family val="2"/>
      <charset val="238"/>
      <scheme val="minor"/>
    </font>
    <font>
      <sz val="11"/>
      <color rgb="FF9C6500"/>
      <name val="Aptos"/>
      <family val="2"/>
      <charset val="238"/>
      <scheme val="minor"/>
    </font>
    <font>
      <sz val="11"/>
      <color rgb="FF3F3F76"/>
      <name val="Aptos"/>
      <family val="2"/>
      <charset val="238"/>
      <scheme val="minor"/>
    </font>
    <font>
      <b/>
      <sz val="11"/>
      <color rgb="FF3F3F3F"/>
      <name val="Aptos"/>
      <family val="2"/>
      <charset val="238"/>
      <scheme val="minor"/>
    </font>
    <font>
      <b/>
      <sz val="11"/>
      <color rgb="FFFA7D00"/>
      <name val="Aptos"/>
      <family val="2"/>
      <charset val="238"/>
      <scheme val="minor"/>
    </font>
    <font>
      <sz val="11"/>
      <color rgb="FFFA7D00"/>
      <name val="Aptos"/>
      <family val="2"/>
      <charset val="238"/>
      <scheme val="minor"/>
    </font>
    <font>
      <b/>
      <sz val="11"/>
      <color theme="0"/>
      <name val="Aptos"/>
      <family val="2"/>
      <charset val="238"/>
      <scheme val="minor"/>
    </font>
    <font>
      <sz val="11"/>
      <color rgb="FFFF0000"/>
      <name val="Aptos"/>
      <family val="2"/>
      <charset val="238"/>
      <scheme val="minor"/>
    </font>
    <font>
      <i/>
      <sz val="11"/>
      <color rgb="FF7F7F7F"/>
      <name val="Aptos"/>
      <family val="2"/>
      <charset val="238"/>
      <scheme val="minor"/>
    </font>
    <font>
      <b/>
      <sz val="11"/>
      <color theme="1"/>
      <name val="Aptos"/>
      <family val="2"/>
      <charset val="238"/>
      <scheme val="minor"/>
    </font>
    <font>
      <sz val="11"/>
      <color theme="0"/>
      <name val="Aptos"/>
      <family val="2"/>
      <charset val="238"/>
      <scheme val="minor"/>
    </font>
    <font>
      <b/>
      <sz val="9"/>
      <color theme="4"/>
      <name val="Arial Narrow"/>
      <family val="2"/>
      <charset val="238"/>
    </font>
    <font>
      <sz val="18"/>
      <color theme="1"/>
      <name val="Arial Narrow"/>
      <family val="2"/>
      <charset val="238"/>
    </font>
    <font>
      <b/>
      <sz val="18"/>
      <color theme="1"/>
      <name val="Arial Narrow"/>
      <family val="2"/>
      <charset val="238"/>
    </font>
    <font>
      <sz val="11"/>
      <color theme="1"/>
      <name val="Arial Narrow"/>
      <family val="2"/>
    </font>
    <font>
      <sz val="10"/>
      <name val="Courier"/>
      <family val="1"/>
      <charset val="238"/>
    </font>
    <font>
      <b/>
      <sz val="10"/>
      <color indexed="8"/>
      <name val="Arial"/>
      <family val="2"/>
    </font>
    <font>
      <u/>
      <sz val="10"/>
      <color theme="10"/>
      <name val="Arial Narrow"/>
      <family val="2"/>
    </font>
    <font>
      <sz val="11"/>
      <name val="Times New Roman"/>
      <family val="1"/>
      <charset val="238"/>
    </font>
    <font>
      <sz val="10"/>
      <color indexed="8"/>
      <name val="Arial Narrow"/>
      <family val="2"/>
    </font>
    <font>
      <b/>
      <sz val="18"/>
      <color theme="3"/>
      <name val="Aptos Display"/>
      <family val="2"/>
      <scheme val="major"/>
    </font>
    <font>
      <b/>
      <sz val="15"/>
      <color theme="3"/>
      <name val="Aptos"/>
      <family val="2"/>
      <scheme val="minor"/>
    </font>
    <font>
      <b/>
      <sz val="13"/>
      <color theme="3"/>
      <name val="Aptos"/>
      <family val="2"/>
      <scheme val="minor"/>
    </font>
    <font>
      <b/>
      <sz val="11"/>
      <color theme="3"/>
      <name val="Aptos"/>
      <family val="2"/>
      <scheme val="minor"/>
    </font>
    <font>
      <sz val="11"/>
      <color rgb="FF006100"/>
      <name val="Aptos"/>
      <family val="2"/>
      <scheme val="minor"/>
    </font>
    <font>
      <sz val="11"/>
      <color rgb="FF9C0006"/>
      <name val="Aptos"/>
      <family val="2"/>
      <scheme val="minor"/>
    </font>
    <font>
      <sz val="11"/>
      <color rgb="FF9C6500"/>
      <name val="Aptos"/>
      <family val="2"/>
      <scheme val="minor"/>
    </font>
    <font>
      <sz val="11"/>
      <color rgb="FF3F3F76"/>
      <name val="Aptos"/>
      <family val="2"/>
      <scheme val="minor"/>
    </font>
    <font>
      <b/>
      <sz val="11"/>
      <color rgb="FF3F3F3F"/>
      <name val="Aptos"/>
      <family val="2"/>
      <scheme val="minor"/>
    </font>
    <font>
      <b/>
      <sz val="11"/>
      <color rgb="FFFA7D00"/>
      <name val="Aptos"/>
      <family val="2"/>
      <scheme val="minor"/>
    </font>
    <font>
      <sz val="11"/>
      <color rgb="FFFA7D00"/>
      <name val="Aptos"/>
      <family val="2"/>
      <scheme val="minor"/>
    </font>
    <font>
      <b/>
      <sz val="11"/>
      <color theme="0"/>
      <name val="Aptos"/>
      <family val="2"/>
      <scheme val="minor"/>
    </font>
    <font>
      <sz val="11"/>
      <color rgb="FFFF0000"/>
      <name val="Aptos"/>
      <family val="2"/>
      <scheme val="minor"/>
    </font>
    <font>
      <i/>
      <sz val="11"/>
      <color rgb="FF7F7F7F"/>
      <name val="Aptos"/>
      <family val="2"/>
      <scheme val="minor"/>
    </font>
    <font>
      <b/>
      <sz val="11"/>
      <color theme="1"/>
      <name val="Aptos"/>
      <family val="2"/>
      <scheme val="minor"/>
    </font>
    <font>
      <sz val="11"/>
      <color theme="0"/>
      <name val="Aptos"/>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Narrow"/>
      <family val="2"/>
      <charset val="238"/>
    </font>
    <font>
      <b/>
      <sz val="10"/>
      <color rgb="FF000000"/>
      <name val="Arial Narrow"/>
      <family val="2"/>
      <charset val="238"/>
    </font>
    <font>
      <sz val="10"/>
      <name val="Arial Narrow"/>
      <family val="2"/>
      <charset val="238"/>
    </font>
    <font>
      <b/>
      <sz val="10"/>
      <color rgb="FF2C9ADC"/>
      <name val="Arial Narrow"/>
      <family val="2"/>
      <charset val="238"/>
    </font>
    <font>
      <b/>
      <sz val="10"/>
      <color theme="1"/>
      <name val="Arial Narrow"/>
      <family val="2"/>
      <charset val="238"/>
    </font>
    <font>
      <sz val="10"/>
      <color indexed="8"/>
      <name val="Arial Narrow"/>
      <family val="2"/>
      <charset val="238"/>
    </font>
    <font>
      <b/>
      <sz val="10"/>
      <name val="Arial Narrow"/>
      <family val="2"/>
      <charset val="238"/>
    </font>
    <font>
      <b/>
      <sz val="9"/>
      <color rgb="FFFFFFFF"/>
      <name val="Arial Narrow"/>
      <family val="2"/>
      <charset val="238"/>
    </font>
    <font>
      <sz val="10"/>
      <color theme="1"/>
      <name val="Aptos"/>
      <family val="2"/>
      <charset val="238"/>
      <scheme val="minor"/>
    </font>
    <font>
      <b/>
      <sz val="10"/>
      <color rgb="FF00B0F0"/>
      <name val="Arial Narrow"/>
      <family val="2"/>
      <charset val="238"/>
    </font>
    <font>
      <i/>
      <sz val="10"/>
      <color theme="1"/>
      <name val="Arial Narrow"/>
      <family val="2"/>
      <charset val="238"/>
    </font>
    <font>
      <u/>
      <sz val="10"/>
      <color theme="10"/>
      <name val="Arial Narrow"/>
      <family val="2"/>
      <charset val="238"/>
    </font>
    <font>
      <b/>
      <i/>
      <sz val="10"/>
      <color theme="1"/>
      <name val="Arial Narrow"/>
      <family val="2"/>
      <charset val="238"/>
    </font>
    <font>
      <b/>
      <sz val="10"/>
      <color theme="4"/>
      <name val="Arial Narrow"/>
      <family val="2"/>
      <charset val="238"/>
    </font>
    <font>
      <sz val="10"/>
      <color rgb="FFFF0000"/>
      <name val="Arial Narrow"/>
      <family val="2"/>
      <charset val="238"/>
    </font>
    <font>
      <b/>
      <vertAlign val="superscript"/>
      <sz val="10"/>
      <color theme="1"/>
      <name val="Arial Narrow"/>
      <family val="2"/>
      <charset val="238"/>
    </font>
    <font>
      <sz val="10"/>
      <color theme="0" tint="-0.249977111117893"/>
      <name val="Arial Narrow"/>
      <family val="2"/>
      <charset val="238"/>
    </font>
    <font>
      <i/>
      <sz val="10"/>
      <color rgb="FF000000"/>
      <name val="Arial Narrow"/>
      <family val="2"/>
      <charset val="238"/>
    </font>
    <font>
      <sz val="10"/>
      <color theme="0"/>
      <name val="Arial Narrow"/>
      <family val="2"/>
      <charset val="238"/>
    </font>
    <font>
      <sz val="10"/>
      <color theme="10"/>
      <name val="Arial Narrow"/>
      <family val="2"/>
      <charset val="238"/>
    </font>
    <font>
      <b/>
      <sz val="10"/>
      <color rgb="FF2EAAE1"/>
      <name val="Arial Narrow"/>
      <family val="2"/>
      <charset val="238"/>
    </font>
    <font>
      <b/>
      <sz val="8"/>
      <color rgb="FF000000"/>
      <name val="Arial Narrow"/>
      <family val="2"/>
      <charset val="238"/>
    </font>
    <font>
      <b/>
      <sz val="8"/>
      <color rgb="FFFFFFFF"/>
      <name val="Arial Narrow"/>
      <family val="2"/>
      <charset val="238"/>
    </font>
    <font>
      <b/>
      <sz val="7.5"/>
      <color theme="1"/>
      <name val="Arial Narrow"/>
      <family val="2"/>
      <charset val="238"/>
    </font>
    <font>
      <sz val="7.5"/>
      <color theme="1"/>
      <name val="Arial Narrow"/>
      <family val="2"/>
      <charset val="238"/>
    </font>
    <font>
      <sz val="7"/>
      <color theme="1"/>
      <name val="Arial Narrow"/>
      <family val="2"/>
      <charset val="238"/>
    </font>
    <font>
      <sz val="7"/>
      <color rgb="FF000000"/>
      <name val="Arial Narrow"/>
      <family val="2"/>
      <charset val="238"/>
    </font>
    <font>
      <sz val="6"/>
      <color theme="1"/>
      <name val="Arial Narrow"/>
      <family val="2"/>
      <charset val="238"/>
    </font>
    <font>
      <b/>
      <sz val="7"/>
      <color rgb="FFFFFFFF"/>
      <name val="Arial Narrow"/>
      <family val="2"/>
      <charset val="238"/>
    </font>
    <font>
      <sz val="10"/>
      <color theme="6"/>
      <name val="Arial Narrow"/>
      <family val="2"/>
      <charset val="238"/>
    </font>
    <font>
      <sz val="8"/>
      <name val="Aptos"/>
      <family val="2"/>
      <scheme val="minor"/>
    </font>
    <font>
      <b/>
      <sz val="10"/>
      <color indexed="9"/>
      <name val="Arial Narrow"/>
      <family val="2"/>
      <charset val="238"/>
    </font>
    <font>
      <b/>
      <sz val="10"/>
      <color indexed="8"/>
      <name val="Arial Narrow"/>
      <family val="2"/>
      <charset val="238"/>
    </font>
    <font>
      <i/>
      <sz val="10"/>
      <name val="Arial Narrow"/>
      <family val="2"/>
      <charset val="238"/>
    </font>
    <font>
      <i/>
      <sz val="10"/>
      <color indexed="8"/>
      <name val="Arial Narrow"/>
      <family val="2"/>
      <charset val="238"/>
    </font>
    <font>
      <u/>
      <sz val="10"/>
      <color theme="10"/>
      <name val="Aptos"/>
      <family val="2"/>
      <scheme val="minor"/>
    </font>
    <font>
      <sz val="10"/>
      <color theme="2" tint="0.59999389629810485"/>
      <name val="Arial Narrow"/>
      <family val="2"/>
      <charset val="238"/>
    </font>
    <font>
      <b/>
      <sz val="10"/>
      <color rgb="FFFFFFFF"/>
      <name val="Arial Narrow"/>
      <family val="2"/>
      <charset val="238"/>
    </font>
    <font>
      <sz val="10"/>
      <color theme="1"/>
      <name val="Aptos"/>
      <family val="2"/>
      <scheme val="minor"/>
    </font>
    <font>
      <b/>
      <vertAlign val="subscript"/>
      <sz val="10"/>
      <color theme="1"/>
      <name val="Arial Narrow"/>
      <family val="2"/>
      <charset val="238"/>
    </font>
    <font>
      <b/>
      <sz val="9"/>
      <color rgb="FF000000"/>
      <name val="Arial Narrow"/>
      <family val="2"/>
      <charset val="238"/>
    </font>
  </fonts>
  <fills count="76">
    <fill>
      <patternFill patternType="none"/>
    </fill>
    <fill>
      <patternFill patternType="gray125"/>
    </fill>
    <fill>
      <patternFill patternType="solid">
        <fgColor rgb="FF33CCCC"/>
        <bgColor rgb="FF33CCCC"/>
      </patternFill>
    </fill>
    <fill>
      <patternFill patternType="solid">
        <fgColor rgb="FFFF6600"/>
        <bgColor rgb="FFFF6600"/>
      </patternFill>
    </fill>
    <fill>
      <patternFill patternType="solid">
        <fgColor rgb="FFA5A5A5"/>
        <bgColor rgb="FFA5A5A5"/>
      </patternFill>
    </fill>
    <fill>
      <patternFill patternType="solid">
        <fgColor rgb="FFFFC7CE"/>
        <bgColor rgb="FFFFC7CE"/>
      </patternFill>
    </fill>
    <fill>
      <patternFill patternType="solid">
        <fgColor theme="0" tint="-0.14999847407452621"/>
        <bgColor indexed="64"/>
      </patternFill>
    </fill>
    <fill>
      <patternFill patternType="solid">
        <fgColor rgb="FFBFBFBF"/>
        <bgColor indexed="64"/>
      </patternFill>
    </fill>
    <fill>
      <patternFill patternType="solid">
        <fgColor rgb="FF000000"/>
        <bgColor indexed="64"/>
      </patternFill>
    </fill>
    <fill>
      <patternFill patternType="solid">
        <fgColor indexed="2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00000"/>
        <bgColor indexed="64"/>
      </patternFill>
    </fill>
    <fill>
      <patternFill patternType="solid">
        <fgColor rgb="FFFFC000"/>
        <bgColor indexed="64"/>
      </patternFill>
    </fill>
    <fill>
      <patternFill patternType="solid">
        <fgColor rgb="FFF2F2F2"/>
        <bgColor indexed="64"/>
      </patternFill>
    </fill>
    <fill>
      <patternFill patternType="solid">
        <fgColor rgb="FF2EAAE1"/>
        <bgColor indexed="64"/>
      </patternFill>
    </fill>
    <fill>
      <patternFill patternType="solid">
        <fgColor rgb="FF686767"/>
        <bgColor indexed="64"/>
      </patternFill>
    </fill>
    <fill>
      <patternFill patternType="solid">
        <fgColor rgb="FF1AA380"/>
        <bgColor indexed="64"/>
      </patternFill>
    </fill>
    <fill>
      <patternFill patternType="solid">
        <fgColor rgb="FFF2CA6D"/>
        <bgColor indexed="64"/>
      </patternFill>
    </fill>
    <fill>
      <patternFill patternType="solid">
        <fgColor rgb="FFE85477"/>
        <bgColor indexed="64"/>
      </patternFill>
    </fill>
    <fill>
      <patternFill patternType="solid">
        <fgColor rgb="FF996B52"/>
        <bgColor indexed="64"/>
      </patternFill>
    </fill>
    <fill>
      <patternFill patternType="solid">
        <fgColor rgb="FF0C2A38"/>
        <bgColor indexed="64"/>
      </patternFill>
    </fill>
    <fill>
      <patternFill patternType="solid">
        <fgColor rgb="FF864D99"/>
        <bgColor indexed="64"/>
      </patternFill>
    </fill>
  </fills>
  <borders count="78">
    <border>
      <left/>
      <right/>
      <top/>
      <bottom/>
      <diagonal/>
    </border>
    <border>
      <left/>
      <right/>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right style="medium">
        <color auto="1"/>
      </right>
      <top/>
      <bottom/>
      <diagonal/>
    </border>
    <border>
      <left/>
      <right style="thin">
        <color auto="1"/>
      </right>
      <top/>
      <bottom/>
      <diagonal/>
    </border>
    <border>
      <left/>
      <right style="thin">
        <color auto="1"/>
      </right>
      <top/>
      <bottom style="thin">
        <color auto="1"/>
      </bottom>
      <diagonal/>
    </border>
    <border>
      <left/>
      <right/>
      <top/>
      <bottom style="medium">
        <color rgb="FF000000"/>
      </bottom>
      <diagonal/>
    </border>
    <border>
      <left/>
      <right/>
      <top style="medium">
        <color rgb="FF000000"/>
      </top>
      <bottom/>
      <diagonal/>
    </border>
    <border>
      <left style="double">
        <color rgb="FF3F3F3F"/>
      </left>
      <right style="double">
        <color rgb="FF3F3F3F"/>
      </right>
      <top style="double">
        <color rgb="FF3F3F3F"/>
      </top>
      <bottom style="double">
        <color rgb="FF3F3F3F"/>
      </bottom>
      <diagonal/>
    </border>
    <border>
      <left/>
      <right/>
      <top/>
      <bottom style="thick">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indexed="64"/>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bottom style="thin">
        <color rgb="FF000000"/>
      </bottom>
      <diagonal/>
    </border>
    <border>
      <left/>
      <right/>
      <top style="thin">
        <color indexed="64"/>
      </top>
      <bottom/>
      <diagonal/>
    </border>
    <border>
      <left/>
      <right style="medium">
        <color auto="1"/>
      </right>
      <top/>
      <bottom style="medium">
        <color auto="1"/>
      </bottom>
      <diagonal/>
    </border>
    <border>
      <left/>
      <right style="thin">
        <color auto="1"/>
      </right>
      <top style="thin">
        <color auto="1"/>
      </top>
      <bottom/>
      <diagonal/>
    </border>
    <border>
      <left/>
      <right style="thin">
        <color indexed="64"/>
      </right>
      <top style="thin">
        <color indexed="64"/>
      </top>
      <bottom style="thin">
        <color indexed="64"/>
      </bottom>
      <diagonal/>
    </border>
    <border>
      <left/>
      <right/>
      <top style="medium">
        <color auto="1"/>
      </top>
      <bottom style="thin">
        <color indexed="64"/>
      </bottom>
      <diagonal/>
    </border>
    <border>
      <left style="medium">
        <color rgb="FF2EAAE1"/>
      </left>
      <right style="medium">
        <color rgb="FF2EAAE1"/>
      </right>
      <top/>
      <bottom style="medium">
        <color rgb="FF2EAAE1"/>
      </bottom>
      <diagonal/>
    </border>
    <border>
      <left/>
      <right style="medium">
        <color rgb="FF2EAAE1"/>
      </right>
      <top/>
      <bottom style="medium">
        <color rgb="FF2EAAE1"/>
      </bottom>
      <diagonal/>
    </border>
    <border>
      <left style="medium">
        <color rgb="FF2EAAE1"/>
      </left>
      <right style="medium">
        <color rgb="FF2EAAE1"/>
      </right>
      <top style="medium">
        <color rgb="FF2EAAE1"/>
      </top>
      <bottom/>
      <diagonal/>
    </border>
    <border>
      <left style="medium">
        <color rgb="FF2EAAE1"/>
      </left>
      <right style="medium">
        <color rgb="FF2EAAE1"/>
      </right>
      <top/>
      <bottom style="medium">
        <color rgb="FF00B0F0"/>
      </bottom>
      <diagonal/>
    </border>
    <border>
      <left style="medium">
        <color rgb="FF2EAAE1"/>
      </left>
      <right style="medium">
        <color rgb="FF2EAAE1"/>
      </right>
      <top/>
      <bottom/>
      <diagonal/>
    </border>
    <border>
      <left/>
      <right style="medium">
        <color rgb="FF00B0F0"/>
      </right>
      <top/>
      <bottom style="medium">
        <color rgb="FF2EAAE1"/>
      </bottom>
      <diagonal/>
    </border>
    <border>
      <left style="medium">
        <color rgb="FF00B0F0"/>
      </left>
      <right style="medium">
        <color rgb="FF00B0F0"/>
      </right>
      <top/>
      <bottom style="medium">
        <color rgb="FF2EAAE1"/>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2EAAE1"/>
      </right>
      <top style="medium">
        <color rgb="FF2EAAE1"/>
      </top>
      <bottom/>
      <diagonal/>
    </border>
    <border>
      <left style="medium">
        <color rgb="FF00B0F0"/>
      </left>
      <right style="medium">
        <color rgb="FF2EAAE1"/>
      </right>
      <top/>
      <bottom style="medium">
        <color rgb="FF2EAAE1"/>
      </bottom>
      <diagonal/>
    </border>
    <border>
      <left style="medium">
        <color rgb="FF2EAAE1"/>
      </left>
      <right style="medium">
        <color rgb="FF00B0F0"/>
      </right>
      <top style="medium">
        <color rgb="FF2EAAE1"/>
      </top>
      <bottom/>
      <diagonal/>
    </border>
    <border>
      <left style="medium">
        <color rgb="FF2EAAE1"/>
      </left>
      <right style="medium">
        <color rgb="FF00B0F0"/>
      </right>
      <top/>
      <bottom style="medium">
        <color rgb="FF2EAAE1"/>
      </bottom>
      <diagonal/>
    </border>
    <border>
      <left style="medium">
        <color rgb="FF00B0F0"/>
      </left>
      <right style="medium">
        <color rgb="FF2EAAE1"/>
      </right>
      <top/>
      <bottom/>
      <diagonal/>
    </border>
    <border>
      <left style="medium">
        <color rgb="FF2EAAE1"/>
      </left>
      <right style="medium">
        <color rgb="FF00B0F0"/>
      </right>
      <top/>
      <bottom/>
      <diagonal/>
    </border>
    <border>
      <left style="medium">
        <color rgb="FF00B0F0"/>
      </left>
      <right style="medium">
        <color rgb="FF00B0F0"/>
      </right>
      <top style="medium">
        <color rgb="FF00B0F0"/>
      </top>
      <bottom/>
      <diagonal/>
    </border>
    <border>
      <left style="medium">
        <color rgb="FF00B0F0"/>
      </left>
      <right style="medium">
        <color rgb="FF00B0F0"/>
      </right>
      <top style="medium">
        <color rgb="FF2EAAE1"/>
      </top>
      <bottom/>
      <diagonal/>
    </border>
    <border>
      <left style="medium">
        <color rgb="FF2EAAE1"/>
      </left>
      <right style="medium">
        <color rgb="FF00B0F0"/>
      </right>
      <top style="medium">
        <color rgb="FF00B0F0"/>
      </top>
      <bottom/>
      <diagonal/>
    </border>
    <border>
      <left style="medium">
        <color rgb="FF2EAAE1"/>
      </left>
      <right style="medium">
        <color rgb="FF00B0F0"/>
      </right>
      <top/>
      <bottom style="medium">
        <color rgb="FF00B0F0"/>
      </bottom>
      <diagonal/>
    </border>
    <border>
      <left/>
      <right style="medium">
        <color rgb="FF2EAAE1"/>
      </right>
      <top/>
      <bottom/>
      <diagonal/>
    </border>
    <border>
      <left style="medium">
        <color rgb="FF2EAAE1"/>
      </left>
      <right/>
      <top style="medium">
        <color rgb="FF2EAAE1"/>
      </top>
      <bottom/>
      <diagonal/>
    </border>
    <border>
      <left style="medium">
        <color rgb="FF2EAAE1"/>
      </left>
      <right/>
      <top/>
      <bottom style="medium">
        <color rgb="FF2EAAE1"/>
      </bottom>
      <diagonal/>
    </border>
    <border>
      <left style="medium">
        <color rgb="FF2EAAE1"/>
      </left>
      <right style="medium">
        <color rgb="FF2EAAE1"/>
      </right>
      <top style="medium">
        <color rgb="FF00B0F0"/>
      </top>
      <bottom/>
      <diagonal/>
    </border>
    <border>
      <left style="medium">
        <color rgb="FF00B0F0"/>
      </left>
      <right/>
      <top style="medium">
        <color rgb="FF00B0F0"/>
      </top>
      <bottom/>
      <diagonal/>
    </border>
    <border>
      <left style="medium">
        <color rgb="FF00B0F0"/>
      </left>
      <right style="medium">
        <color rgb="FF00B0F0"/>
      </right>
      <top style="medium">
        <color rgb="FF00B0F0"/>
      </top>
      <bottom style="medium">
        <color rgb="FF00B0F0"/>
      </bottom>
      <diagonal/>
    </border>
    <border>
      <left style="medium">
        <color rgb="FF00B0F0"/>
      </left>
      <right style="medium">
        <color rgb="FF2EAAE1"/>
      </right>
      <top style="medium">
        <color rgb="FF00B0F0"/>
      </top>
      <bottom style="medium">
        <color rgb="FF00B0F0"/>
      </bottom>
      <diagonal/>
    </border>
    <border>
      <left style="medium">
        <color rgb="FF2EAAE1"/>
      </left>
      <right style="medium">
        <color rgb="FF2EAAE1"/>
      </right>
      <top style="medium">
        <color rgb="FF00B0F0"/>
      </top>
      <bottom style="medium">
        <color rgb="FF00B0F0"/>
      </bottom>
      <diagonal/>
    </border>
    <border>
      <left style="medium">
        <color rgb="FF2EAAE1"/>
      </left>
      <right style="medium">
        <color rgb="FF00B0F0"/>
      </right>
      <top style="medium">
        <color rgb="FF00B0F0"/>
      </top>
      <bottom style="medium">
        <color rgb="FF00B0F0"/>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medium">
        <color auto="1"/>
      </right>
      <top style="thin">
        <color indexed="64"/>
      </top>
      <bottom style="thin">
        <color indexed="64"/>
      </bottom>
      <diagonal/>
    </border>
    <border>
      <left/>
      <right/>
      <top style="thin">
        <color theme="0"/>
      </top>
      <bottom/>
      <diagonal/>
    </border>
    <border>
      <left/>
      <right/>
      <top style="thin">
        <color theme="0"/>
      </top>
      <bottom style="medium">
        <color indexed="64"/>
      </bottom>
      <diagonal/>
    </border>
  </borders>
  <cellStyleXfs count="1521">
    <xf numFmtId="0" fontId="0" fillId="0" borderId="0"/>
    <xf numFmtId="0" fontId="33" fillId="0" borderId="0"/>
    <xf numFmtId="0" fontId="34" fillId="0" borderId="0"/>
    <xf numFmtId="0" fontId="33" fillId="0" borderId="0"/>
    <xf numFmtId="0" fontId="35" fillId="0" borderId="0" applyNumberFormat="0" applyFill="0" applyBorder="0" applyAlignment="0" applyProtection="0"/>
    <xf numFmtId="0" fontId="36" fillId="0" borderId="0"/>
    <xf numFmtId="165" fontId="37" fillId="0" borderId="0"/>
    <xf numFmtId="9" fontId="36" fillId="0" borderId="0" applyFont="0" applyFill="0" applyBorder="0" applyAlignment="0" applyProtection="0"/>
    <xf numFmtId="164" fontId="32" fillId="0" borderId="0" applyFont="0" applyFill="0" applyBorder="0" applyAlignment="0" applyProtection="0"/>
    <xf numFmtId="0" fontId="31" fillId="0" borderId="0"/>
    <xf numFmtId="0" fontId="39" fillId="0" borderId="0"/>
    <xf numFmtId="0" fontId="29" fillId="0" borderId="0"/>
    <xf numFmtId="9" fontId="32" fillId="0" borderId="0" applyFont="0" applyFill="0" applyBorder="0" applyAlignment="0" applyProtection="0"/>
    <xf numFmtId="0" fontId="36" fillId="0" borderId="0"/>
    <xf numFmtId="0" fontId="36" fillId="0" borderId="0"/>
    <xf numFmtId="9" fontId="36" fillId="0" borderId="0" applyFont="0" applyFill="0" applyBorder="0" applyAlignment="0" applyProtection="0"/>
    <xf numFmtId="164" fontId="36" fillId="0" borderId="0" applyFont="0" applyFill="0" applyBorder="0" applyAlignment="0" applyProtection="0"/>
    <xf numFmtId="169" fontId="36" fillId="0" borderId="0"/>
    <xf numFmtId="0" fontId="32" fillId="0" borderId="0"/>
    <xf numFmtId="0" fontId="28" fillId="0" borderId="0"/>
    <xf numFmtId="0" fontId="40" fillId="0" borderId="0"/>
    <xf numFmtId="9" fontId="40" fillId="0" borderId="0" applyFont="0" applyFill="0" applyBorder="0" applyAlignment="0" applyProtection="0"/>
    <xf numFmtId="0" fontId="38" fillId="0" borderId="0"/>
    <xf numFmtId="0" fontId="30" fillId="0" borderId="0"/>
    <xf numFmtId="9" fontId="30" fillId="0" borderId="0" applyFont="0" applyFill="0" applyBorder="0" applyAlignment="0" applyProtection="0"/>
    <xf numFmtId="9" fontId="34" fillId="0" borderId="0" applyFont="0" applyFill="0" applyBorder="0" applyAlignment="0" applyProtection="0"/>
    <xf numFmtId="0" fontId="41" fillId="0" borderId="0"/>
    <xf numFmtId="9" fontId="41" fillId="0" borderId="0" applyFont="0" applyFill="0" applyBorder="0" applyAlignment="0" applyProtection="0"/>
    <xf numFmtId="164" fontId="34" fillId="0" borderId="0" applyFont="0" applyFill="0" applyBorder="0" applyAlignment="0" applyProtection="0"/>
    <xf numFmtId="170" fontId="42" fillId="0" borderId="0" applyFont="0" applyFill="0" applyBorder="0" applyAlignment="0" applyProtection="0"/>
    <xf numFmtId="0" fontId="34" fillId="0" borderId="0"/>
    <xf numFmtId="0" fontId="27" fillId="0" borderId="0"/>
    <xf numFmtId="0" fontId="26" fillId="0" borderId="0"/>
    <xf numFmtId="164" fontId="26" fillId="0" borderId="0" applyFont="0" applyFill="0" applyBorder="0" applyAlignment="0" applyProtection="0"/>
    <xf numFmtId="0" fontId="36" fillId="0" borderId="0"/>
    <xf numFmtId="0" fontId="43" fillId="0" borderId="0"/>
    <xf numFmtId="171" fontId="43" fillId="0" borderId="0" applyFont="0" applyFill="0" applyBorder="0" applyAlignment="0" applyProtection="0"/>
    <xf numFmtId="9" fontId="43" fillId="0" borderId="0" applyFont="0" applyFill="0" applyBorder="0" applyAlignment="0" applyProtection="0"/>
    <xf numFmtId="0" fontId="47" fillId="0" borderId="11" applyNumberFormat="0" applyFill="0" applyAlignment="0" applyProtection="0"/>
    <xf numFmtId="0" fontId="49" fillId="5" borderId="0" applyNumberFormat="0" applyBorder="0" applyAlignment="0" applyProtection="0"/>
    <xf numFmtId="0" fontId="46" fillId="4" borderId="10" applyNumberFormat="0" applyAlignment="0" applyProtection="0"/>
    <xf numFmtId="0" fontId="44" fillId="2" borderId="0" applyNumberFormat="0" applyBorder="0" applyAlignment="0" applyProtection="0"/>
    <xf numFmtId="0" fontId="44" fillId="3" borderId="0" applyNumberFormat="0" applyBorder="0" applyAlignment="0" applyProtection="0"/>
    <xf numFmtId="0" fontId="45" fillId="0" borderId="0" applyNumberFormat="0" applyFill="0" applyBorder="0" applyAlignment="0" applyProtection="0"/>
    <xf numFmtId="0" fontId="43" fillId="0" borderId="0" applyNumberFormat="0" applyBorder="0" applyProtection="0"/>
    <xf numFmtId="0" fontId="43" fillId="0" borderId="0" applyNumberFormat="0" applyBorder="0" applyProtection="0"/>
    <xf numFmtId="0" fontId="43" fillId="0" borderId="0" applyNumberFormat="0" applyBorder="0" applyProtection="0"/>
    <xf numFmtId="0" fontId="48" fillId="0" borderId="0" applyNumberFormat="0" applyFill="0" applyBorder="0" applyAlignment="0" applyProtection="0"/>
    <xf numFmtId="0" fontId="50" fillId="0" borderId="0" applyNumberForma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32" fillId="0" borderId="0"/>
    <xf numFmtId="0" fontId="25" fillId="0" borderId="0"/>
    <xf numFmtId="0" fontId="34" fillId="0" borderId="0"/>
    <xf numFmtId="0" fontId="24" fillId="0" borderId="0"/>
    <xf numFmtId="0" fontId="42" fillId="0" borderId="0"/>
    <xf numFmtId="0" fontId="23" fillId="0" borderId="0"/>
    <xf numFmtId="0" fontId="51" fillId="0" borderId="0"/>
    <xf numFmtId="9" fontId="42" fillId="0" borderId="0" applyFont="0" applyFill="0" applyBorder="0" applyAlignment="0" applyProtection="0"/>
    <xf numFmtId="0" fontId="38" fillId="0" borderId="0"/>
    <xf numFmtId="0" fontId="42" fillId="0" borderId="0"/>
    <xf numFmtId="170" fontId="42" fillId="0" borderId="0" applyFont="0" applyFill="0" applyBorder="0" applyAlignment="0" applyProtection="0"/>
    <xf numFmtId="0" fontId="52" fillId="0" borderId="0"/>
    <xf numFmtId="164" fontId="52" fillId="0" borderId="0" applyFont="0" applyFill="0" applyBorder="0" applyAlignment="0" applyProtection="0"/>
    <xf numFmtId="0" fontId="40" fillId="0" borderId="0"/>
    <xf numFmtId="0" fontId="40" fillId="0" borderId="0"/>
    <xf numFmtId="0" fontId="30" fillId="0" borderId="0"/>
    <xf numFmtId="9" fontId="30" fillId="0" borderId="0" applyFont="0" applyFill="0" applyBorder="0" applyAlignment="0" applyProtection="0"/>
    <xf numFmtId="0" fontId="22" fillId="0" borderId="0"/>
    <xf numFmtId="0" fontId="39" fillId="0" borderId="0"/>
    <xf numFmtId="0" fontId="42" fillId="0" borderId="0"/>
    <xf numFmtId="0" fontId="21" fillId="0" borderId="0"/>
    <xf numFmtId="0" fontId="39" fillId="0" borderId="0"/>
    <xf numFmtId="0" fontId="20" fillId="0" borderId="0"/>
    <xf numFmtId="164" fontId="20" fillId="0" borderId="0" applyFont="0" applyFill="0" applyBorder="0" applyAlignment="0" applyProtection="0"/>
    <xf numFmtId="0" fontId="57" fillId="0" borderId="0" applyNumberFormat="0" applyFill="0" applyBorder="0" applyAlignment="0" applyProtection="0"/>
    <xf numFmtId="0" fontId="58" fillId="0" borderId="17" applyNumberFormat="0" applyFill="0" applyAlignment="0" applyProtection="0"/>
    <xf numFmtId="0" fontId="59" fillId="0" borderId="18" applyNumberFormat="0" applyFill="0" applyAlignment="0" applyProtection="0"/>
    <xf numFmtId="0" fontId="60" fillId="0" borderId="19" applyNumberFormat="0" applyFill="0" applyAlignment="0" applyProtection="0"/>
    <xf numFmtId="0" fontId="60" fillId="0" borderId="0" applyNumberFormat="0" applyFill="0" applyBorder="0" applyAlignment="0" applyProtection="0"/>
    <xf numFmtId="0" fontId="61" fillId="11" borderId="0" applyNumberFormat="0" applyBorder="0" applyAlignment="0" applyProtection="0"/>
    <xf numFmtId="0" fontId="62" fillId="12" borderId="0" applyNumberFormat="0" applyBorder="0" applyAlignment="0" applyProtection="0"/>
    <xf numFmtId="0" fontId="63" fillId="13" borderId="0" applyNumberFormat="0" applyBorder="0" applyAlignment="0" applyProtection="0"/>
    <xf numFmtId="0" fontId="64" fillId="14" borderId="20" applyNumberFormat="0" applyAlignment="0" applyProtection="0"/>
    <xf numFmtId="0" fontId="65" fillId="15" borderId="21" applyNumberFormat="0" applyAlignment="0" applyProtection="0"/>
    <xf numFmtId="0" fontId="66" fillId="15" borderId="20" applyNumberFormat="0" applyAlignment="0" applyProtection="0"/>
    <xf numFmtId="0" fontId="67" fillId="0" borderId="22" applyNumberFormat="0" applyFill="0" applyAlignment="0" applyProtection="0"/>
    <xf numFmtId="0" fontId="68" fillId="16" borderId="10" applyNumberFormat="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24" applyNumberFormat="0" applyFill="0" applyAlignment="0" applyProtection="0"/>
    <xf numFmtId="0" fontId="72"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72" fillId="21" borderId="0" applyNumberFormat="0" applyBorder="0" applyAlignment="0" applyProtection="0"/>
    <xf numFmtId="0" fontId="72"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72" fillId="33" borderId="0" applyNumberFormat="0" applyBorder="0" applyAlignment="0" applyProtection="0"/>
    <xf numFmtId="0" fontId="72"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72" fillId="37" borderId="0" applyNumberFormat="0" applyBorder="0" applyAlignment="0" applyProtection="0"/>
    <xf numFmtId="0" fontId="72"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72" fillId="41" borderId="0" applyNumberFormat="0" applyBorder="0" applyAlignment="0" applyProtection="0"/>
    <xf numFmtId="0" fontId="17" fillId="0" borderId="0"/>
    <xf numFmtId="0" fontId="17" fillId="17" borderId="23" applyNumberFormat="0" applyFont="0" applyAlignment="0" applyProtection="0"/>
    <xf numFmtId="0" fontId="16" fillId="0" borderId="0"/>
    <xf numFmtId="0" fontId="19" fillId="0" borderId="0"/>
    <xf numFmtId="0" fontId="15" fillId="0" borderId="0"/>
    <xf numFmtId="9" fontId="15" fillId="0" borderId="0" applyFont="0" applyFill="0" applyBorder="0" applyAlignment="0" applyProtection="0"/>
    <xf numFmtId="0" fontId="15" fillId="0" borderId="0"/>
    <xf numFmtId="0" fontId="14" fillId="0" borderId="0"/>
    <xf numFmtId="0" fontId="14" fillId="0" borderId="0"/>
    <xf numFmtId="0" fontId="13" fillId="0" borderId="0"/>
    <xf numFmtId="9" fontId="13" fillId="0" borderId="0" applyFont="0" applyFill="0" applyBorder="0" applyAlignment="0" applyProtection="0"/>
    <xf numFmtId="0" fontId="18" fillId="0" borderId="0"/>
    <xf numFmtId="0" fontId="36" fillId="0" borderId="0">
      <alignment vertical="center"/>
    </xf>
    <xf numFmtId="170" fontId="36" fillId="0" borderId="0" applyFont="0" applyFill="0" applyBorder="0" applyAlignment="0" applyProtection="0"/>
    <xf numFmtId="0" fontId="77" fillId="0" borderId="0"/>
    <xf numFmtId="9" fontId="36" fillId="0" borderId="0" applyFont="0" applyFill="0" applyBorder="0" applyAlignment="0" applyProtection="0"/>
    <xf numFmtId="0" fontId="36" fillId="0" borderId="0">
      <alignment vertical="center"/>
    </xf>
    <xf numFmtId="0" fontId="36" fillId="0" borderId="0">
      <alignment vertical="center"/>
    </xf>
    <xf numFmtId="0" fontId="37" fillId="0" borderId="0"/>
    <xf numFmtId="0" fontId="32" fillId="0" borderId="0"/>
    <xf numFmtId="4" fontId="78" fillId="42" borderId="25" applyNumberFormat="0" applyProtection="0">
      <alignment vertical="center"/>
    </xf>
    <xf numFmtId="0" fontId="37" fillId="0" borderId="0"/>
    <xf numFmtId="0" fontId="79" fillId="0" borderId="0" applyNumberFormat="0" applyFill="0" applyBorder="0" applyAlignment="0" applyProtection="0">
      <alignment vertical="top"/>
      <protection locked="0"/>
    </xf>
    <xf numFmtId="0" fontId="36" fillId="0" borderId="0">
      <alignment vertical="center"/>
    </xf>
    <xf numFmtId="0" fontId="36" fillId="0" borderId="0">
      <alignment vertical="center"/>
    </xf>
    <xf numFmtId="0" fontId="36" fillId="0" borderId="0">
      <alignment vertical="center"/>
    </xf>
    <xf numFmtId="0" fontId="37" fillId="0" borderId="0"/>
    <xf numFmtId="0" fontId="37" fillId="0" borderId="0"/>
    <xf numFmtId="0" fontId="37" fillId="0" borderId="0"/>
    <xf numFmtId="0" fontId="53" fillId="0" borderId="0"/>
    <xf numFmtId="0" fontId="36" fillId="0" borderId="0">
      <alignment vertical="center"/>
    </xf>
    <xf numFmtId="0" fontId="37" fillId="0" borderId="0"/>
    <xf numFmtId="0" fontId="32" fillId="0" borderId="0"/>
    <xf numFmtId="9" fontId="32" fillId="0" borderId="0" applyFont="0" applyFill="0" applyBorder="0" applyAlignment="0" applyProtection="0"/>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7" fillId="0" borderId="0"/>
    <xf numFmtId="0" fontId="37" fillId="0" borderId="0"/>
    <xf numFmtId="9" fontId="36" fillId="0" borderId="0" applyFont="0" applyFill="0" applyBorder="0" applyAlignment="0" applyProtection="0"/>
    <xf numFmtId="0" fontId="37" fillId="0" borderId="0"/>
    <xf numFmtId="0" fontId="37" fillId="0" borderId="0"/>
    <xf numFmtId="0" fontId="37" fillId="0" borderId="0"/>
    <xf numFmtId="0" fontId="12" fillId="0" borderId="0"/>
    <xf numFmtId="9" fontId="1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0" fontId="36" fillId="0" borderId="0">
      <alignment vertical="center"/>
    </xf>
    <xf numFmtId="0" fontId="37" fillId="0" borderId="0"/>
    <xf numFmtId="0" fontId="37" fillId="0" borderId="0"/>
    <xf numFmtId="0" fontId="36" fillId="0" borderId="0">
      <alignment vertical="center"/>
    </xf>
    <xf numFmtId="9" fontId="36" fillId="0" borderId="0" applyFont="0" applyFill="0" applyBorder="0" applyAlignment="0" applyProtection="0"/>
    <xf numFmtId="0" fontId="36" fillId="0" borderId="0">
      <alignment vertical="center"/>
    </xf>
    <xf numFmtId="0" fontId="36" fillId="0" borderId="0">
      <alignment vertical="center"/>
    </xf>
    <xf numFmtId="0" fontId="37" fillId="0" borderId="0"/>
    <xf numFmtId="0" fontId="37" fillId="0" borderId="0"/>
    <xf numFmtId="0" fontId="37" fillId="0" borderId="0"/>
    <xf numFmtId="0" fontId="36" fillId="0" borderId="0">
      <alignment vertical="center"/>
    </xf>
    <xf numFmtId="0" fontId="37" fillId="0" borderId="0"/>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7" fillId="0" borderId="0"/>
    <xf numFmtId="0" fontId="37" fillId="0" borderId="0"/>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9" fontId="37" fillId="0" borderId="0" applyFont="0" applyFill="0" applyBorder="0" applyAlignment="0" applyProtection="0"/>
    <xf numFmtId="0" fontId="76" fillId="0" borderId="0"/>
    <xf numFmtId="9" fontId="76" fillId="0" borderId="0" applyFont="0" applyFill="0" applyBorder="0" applyAlignment="0" applyProtection="0"/>
    <xf numFmtId="0" fontId="76" fillId="0" borderId="0"/>
    <xf numFmtId="0" fontId="80" fillId="0" borderId="0"/>
    <xf numFmtId="0" fontId="37" fillId="0" borderId="0"/>
    <xf numFmtId="0" fontId="36" fillId="0" borderId="0">
      <alignment vertical="center"/>
    </xf>
    <xf numFmtId="0" fontId="36" fillId="0" borderId="0">
      <alignment vertical="center"/>
    </xf>
    <xf numFmtId="0" fontId="36" fillId="0" borderId="0">
      <alignment vertical="center"/>
    </xf>
    <xf numFmtId="0" fontId="37" fillId="0" borderId="0"/>
    <xf numFmtId="0" fontId="32" fillId="0" borderId="0"/>
    <xf numFmtId="0" fontId="8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0" fontId="37" fillId="0" borderId="0"/>
    <xf numFmtId="0" fontId="32" fillId="0" borderId="0"/>
    <xf numFmtId="9" fontId="32" fillId="0" borderId="0" applyFont="0" applyFill="0" applyBorder="0" applyAlignment="0" applyProtection="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0"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76" fillId="0" borderId="0"/>
    <xf numFmtId="9" fontId="7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76" fillId="0" borderId="0"/>
    <xf numFmtId="9" fontId="7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76" fillId="0" borderId="0"/>
    <xf numFmtId="9" fontId="76" fillId="0" borderId="0" applyFont="0" applyFill="0" applyBorder="0" applyAlignment="0" applyProtection="0"/>
    <xf numFmtId="0" fontId="37" fillId="0" borderId="0"/>
    <xf numFmtId="0" fontId="36" fillId="0" borderId="0" applyFont="0" applyFill="0" applyBorder="0" applyAlignment="0" applyProtection="0"/>
    <xf numFmtId="0" fontId="12"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36" fillId="0" borderId="0">
      <alignment vertical="center"/>
    </xf>
    <xf numFmtId="0" fontId="36" fillId="0" borderId="0">
      <alignment vertical="center"/>
    </xf>
    <xf numFmtId="0" fontId="36" fillId="0" borderId="0">
      <alignment vertical="center"/>
    </xf>
    <xf numFmtId="0" fontId="37" fillId="0" borderId="0"/>
    <xf numFmtId="0" fontId="32" fillId="0" borderId="0"/>
    <xf numFmtId="0" fontId="37"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2" fillId="0" borderId="0"/>
    <xf numFmtId="9" fontId="32" fillId="0" borderId="0" applyFont="0" applyFill="0" applyBorder="0" applyAlignment="0" applyProtection="0"/>
    <xf numFmtId="0" fontId="37" fillId="0" borderId="0"/>
    <xf numFmtId="0" fontId="37" fillId="0" borderId="0"/>
    <xf numFmtId="0" fontId="37" fillId="0" borderId="0"/>
    <xf numFmtId="0" fontId="3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8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pplyNumberFormat="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12" fillId="0" borderId="0"/>
    <xf numFmtId="0" fontId="76" fillId="0" borderId="0"/>
    <xf numFmtId="9" fontId="76" fillId="0" borderId="0" applyFont="0" applyFill="0" applyBorder="0" applyAlignment="0" applyProtection="0"/>
    <xf numFmtId="0" fontId="32" fillId="0" borderId="0"/>
    <xf numFmtId="0" fontId="37" fillId="0" borderId="0"/>
    <xf numFmtId="0" fontId="37" fillId="0" borderId="0"/>
    <xf numFmtId="0" fontId="37" fillId="0" borderId="0"/>
    <xf numFmtId="0" fontId="37" fillId="0" borderId="0"/>
    <xf numFmtId="0" fontId="32" fillId="0" borderId="0"/>
    <xf numFmtId="9" fontId="32" fillId="0" borderId="0" applyFont="0" applyFill="0" applyBorder="0" applyAlignment="0" applyProtection="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2" fillId="0" borderId="0"/>
    <xf numFmtId="0" fontId="32" fillId="0" borderId="0"/>
    <xf numFmtId="0" fontId="32"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7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2" fillId="0" borderId="0"/>
    <xf numFmtId="0" fontId="37" fillId="0" borderId="0"/>
    <xf numFmtId="0" fontId="37" fillId="0" borderId="0"/>
    <xf numFmtId="0" fontId="32" fillId="0" borderId="0"/>
    <xf numFmtId="0" fontId="37" fillId="0" borderId="0"/>
    <xf numFmtId="0" fontId="32" fillId="0" borderId="0"/>
    <xf numFmtId="0" fontId="32"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9" fontId="32"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2" fillId="0" borderId="0"/>
    <xf numFmtId="0" fontId="37" fillId="0" borderId="0"/>
    <xf numFmtId="0" fontId="37" fillId="0" borderId="0"/>
    <xf numFmtId="0" fontId="37" fillId="0" borderId="0"/>
    <xf numFmtId="0" fontId="37" fillId="0" borderId="0"/>
    <xf numFmtId="0" fontId="32" fillId="0" borderId="0"/>
    <xf numFmtId="0" fontId="37" fillId="0" borderId="0"/>
    <xf numFmtId="9" fontId="32" fillId="0" borderId="0" applyFont="0" applyFill="0" applyBorder="0" applyAlignment="0" applyProtection="0"/>
    <xf numFmtId="0" fontId="37" fillId="0" borderId="0"/>
    <xf numFmtId="0" fontId="37" fillId="0" borderId="0"/>
    <xf numFmtId="9" fontId="36" fillId="0" borderId="0" applyFont="0" applyFill="0" applyBorder="0" applyAlignment="0" applyProtection="0"/>
    <xf numFmtId="0" fontId="36" fillId="0" borderId="0">
      <alignment vertical="center"/>
    </xf>
    <xf numFmtId="0" fontId="37" fillId="0" borderId="0"/>
    <xf numFmtId="0" fontId="37" fillId="0" borderId="0"/>
    <xf numFmtId="0" fontId="36" fillId="0" borderId="0">
      <alignment vertical="center"/>
    </xf>
    <xf numFmtId="0" fontId="36" fillId="0" borderId="0">
      <alignment vertical="center"/>
    </xf>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6" fillId="0" borderId="0">
      <alignment vertical="center"/>
    </xf>
    <xf numFmtId="0" fontId="37" fillId="0" borderId="0"/>
    <xf numFmtId="170"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0" fontId="37" fillId="0" borderId="0"/>
    <xf numFmtId="0" fontId="37" fillId="0" borderId="0"/>
    <xf numFmtId="0" fontId="36" fillId="0" borderId="0">
      <alignment vertical="center"/>
    </xf>
    <xf numFmtId="0" fontId="36" fillId="0" borderId="0">
      <alignment vertical="center"/>
    </xf>
    <xf numFmtId="0" fontId="37" fillId="0" borderId="0"/>
    <xf numFmtId="9" fontId="36" fillId="0" borderId="0" applyFont="0" applyFill="0" applyBorder="0" applyAlignment="0" applyProtection="0"/>
    <xf numFmtId="0" fontId="37" fillId="0" borderId="0"/>
    <xf numFmtId="0" fontId="37" fillId="0" borderId="0"/>
    <xf numFmtId="0" fontId="36" fillId="0" borderId="0">
      <alignment vertical="center"/>
    </xf>
    <xf numFmtId="170" fontId="36" fillId="0" borderId="0" applyFont="0" applyFill="0" applyBorder="0" applyAlignment="0" applyProtection="0"/>
    <xf numFmtId="0" fontId="36" fillId="0" borderId="0">
      <alignment vertical="center"/>
    </xf>
    <xf numFmtId="0" fontId="37" fillId="0" borderId="0"/>
    <xf numFmtId="0" fontId="37" fillId="0" borderId="0"/>
    <xf numFmtId="0" fontId="37" fillId="0" borderId="0"/>
    <xf numFmtId="0" fontId="36" fillId="0" borderId="0">
      <alignment vertical="center"/>
    </xf>
    <xf numFmtId="9" fontId="36" fillId="0" borderId="0" applyFont="0" applyFill="0" applyBorder="0" applyAlignment="0" applyProtection="0"/>
    <xf numFmtId="0" fontId="36" fillId="0" borderId="0">
      <alignment vertical="center"/>
    </xf>
    <xf numFmtId="9" fontId="36" fillId="0" borderId="0" applyFont="0" applyFill="0" applyBorder="0" applyAlignment="0" applyProtection="0"/>
    <xf numFmtId="0" fontId="37" fillId="0" borderId="0"/>
    <xf numFmtId="170" fontId="36" fillId="0" borderId="0" applyFont="0" applyFill="0" applyBorder="0" applyAlignment="0" applyProtection="0"/>
    <xf numFmtId="0" fontId="36" fillId="0" borderId="0">
      <alignment vertical="center"/>
    </xf>
    <xf numFmtId="0" fontId="37" fillId="0" borderId="0"/>
    <xf numFmtId="9" fontId="36" fillId="0" borderId="0" applyFont="0" applyFill="0" applyBorder="0" applyAlignment="0" applyProtection="0"/>
    <xf numFmtId="0" fontId="36" fillId="0" borderId="0">
      <alignment vertical="center"/>
    </xf>
    <xf numFmtId="0" fontId="37" fillId="0" borderId="0"/>
    <xf numFmtId="0" fontId="36" fillId="0" borderId="0">
      <alignment vertical="center"/>
    </xf>
    <xf numFmtId="0" fontId="37" fillId="0" borderId="0"/>
    <xf numFmtId="170"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37" fillId="0" borderId="0"/>
    <xf numFmtId="9"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0" fontId="37" fillId="0" borderId="0"/>
    <xf numFmtId="0" fontId="37" fillId="0" borderId="0"/>
    <xf numFmtId="0" fontId="37" fillId="0" borderId="0"/>
    <xf numFmtId="0" fontId="36" fillId="0" borderId="0">
      <alignment vertical="center"/>
    </xf>
    <xf numFmtId="0" fontId="36" fillId="0" borderId="0">
      <alignment vertical="center"/>
    </xf>
    <xf numFmtId="170" fontId="36" fillId="0" borderId="0" applyFont="0" applyFill="0" applyBorder="0" applyAlignment="0" applyProtection="0"/>
    <xf numFmtId="9" fontId="36" fillId="0" borderId="0" applyFont="0" applyFill="0" applyBorder="0" applyAlignment="0" applyProtection="0"/>
    <xf numFmtId="0" fontId="37" fillId="0" borderId="0"/>
    <xf numFmtId="0" fontId="37" fillId="0" borderId="0"/>
    <xf numFmtId="170"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0" fontId="37" fillId="0" borderId="0"/>
    <xf numFmtId="0" fontId="37" fillId="0" borderId="0"/>
    <xf numFmtId="0" fontId="36" fillId="0" borderId="0">
      <alignment vertical="center"/>
    </xf>
    <xf numFmtId="9" fontId="36" fillId="0" borderId="0" applyFont="0" applyFill="0" applyBorder="0" applyAlignment="0" applyProtection="0"/>
    <xf numFmtId="0" fontId="37" fillId="0" borderId="0"/>
    <xf numFmtId="0" fontId="37" fillId="0" borderId="0"/>
    <xf numFmtId="0" fontId="36" fillId="0" borderId="0">
      <alignment vertical="center"/>
    </xf>
    <xf numFmtId="170" fontId="36" fillId="0" borderId="0" applyFont="0" applyFill="0" applyBorder="0" applyAlignment="0" applyProtection="0"/>
    <xf numFmtId="0" fontId="36" fillId="0" borderId="0">
      <alignment vertical="center"/>
    </xf>
    <xf numFmtId="0" fontId="37" fillId="0" borderId="0"/>
    <xf numFmtId="0" fontId="37" fillId="0" borderId="0"/>
    <xf numFmtId="0" fontId="36" fillId="0" borderId="0">
      <alignment vertical="center"/>
    </xf>
    <xf numFmtId="0" fontId="36" fillId="0" borderId="0">
      <alignment vertical="center"/>
    </xf>
    <xf numFmtId="0" fontId="36" fillId="0" borderId="0">
      <alignment vertical="center"/>
    </xf>
    <xf numFmtId="0" fontId="37" fillId="0" borderId="0"/>
    <xf numFmtId="0" fontId="37" fillId="0" borderId="0"/>
    <xf numFmtId="9" fontId="36" fillId="0" borderId="0" applyFont="0" applyFill="0" applyBorder="0" applyAlignment="0" applyProtection="0"/>
    <xf numFmtId="170" fontId="36" fillId="0" borderId="0" applyFont="0" applyFill="0" applyBorder="0" applyAlignment="0" applyProtection="0"/>
    <xf numFmtId="170" fontId="36" fillId="0" borderId="0" applyFont="0" applyFill="0" applyBorder="0" applyAlignment="0" applyProtection="0"/>
    <xf numFmtId="0" fontId="37" fillId="0" borderId="0"/>
    <xf numFmtId="0" fontId="37" fillId="0" borderId="0"/>
    <xf numFmtId="0" fontId="37" fillId="0" borderId="0"/>
    <xf numFmtId="0" fontId="37" fillId="0" borderId="0"/>
    <xf numFmtId="9" fontId="36" fillId="0" borderId="0" applyFont="0" applyFill="0" applyBorder="0" applyAlignment="0" applyProtection="0"/>
    <xf numFmtId="0" fontId="37" fillId="0" borderId="0"/>
    <xf numFmtId="0" fontId="37" fillId="0" borderId="0"/>
    <xf numFmtId="0" fontId="36" fillId="0" borderId="0">
      <alignment vertical="center"/>
    </xf>
    <xf numFmtId="0" fontId="37" fillId="0" borderId="0"/>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6" fillId="0" borderId="0">
      <alignment vertical="center"/>
    </xf>
    <xf numFmtId="0" fontId="36" fillId="0" borderId="0">
      <alignment vertical="center"/>
    </xf>
    <xf numFmtId="9" fontId="36" fillId="0" borderId="0" applyFont="0" applyFill="0" applyBorder="0" applyAlignment="0" applyProtection="0"/>
    <xf numFmtId="0" fontId="37" fillId="0" borderId="0"/>
    <xf numFmtId="0" fontId="37" fillId="0" borderId="0"/>
    <xf numFmtId="0" fontId="37" fillId="0" borderId="0"/>
    <xf numFmtId="0" fontId="37" fillId="0" borderId="0"/>
    <xf numFmtId="0" fontId="36" fillId="0" borderId="0">
      <alignment vertical="center"/>
    </xf>
    <xf numFmtId="0" fontId="32" fillId="0" borderId="0"/>
    <xf numFmtId="0" fontId="36" fillId="0" borderId="0">
      <alignment vertical="center"/>
    </xf>
    <xf numFmtId="0" fontId="36" fillId="0" borderId="0">
      <alignment vertical="center"/>
    </xf>
    <xf numFmtId="0" fontId="36" fillId="0" borderId="0">
      <alignment vertical="center"/>
    </xf>
    <xf numFmtId="0" fontId="12" fillId="0" borderId="0"/>
    <xf numFmtId="0" fontId="36" fillId="0" borderId="0"/>
    <xf numFmtId="0" fontId="36" fillId="0" borderId="0">
      <alignment vertical="center"/>
    </xf>
    <xf numFmtId="0" fontId="36" fillId="0" borderId="0" applyNumberFormat="0" applyFont="0" applyFill="0" applyBorder="0" applyAlignment="0" applyProtection="0"/>
    <xf numFmtId="0" fontId="12" fillId="0" borderId="0"/>
    <xf numFmtId="0" fontId="36" fillId="0" borderId="0">
      <alignment vertical="center"/>
    </xf>
    <xf numFmtId="9" fontId="81" fillId="0" borderId="0" applyFont="0" applyFill="0" applyBorder="0" applyAlignment="0" applyProtection="0"/>
    <xf numFmtId="0" fontId="37" fillId="0" borderId="0"/>
    <xf numFmtId="0" fontId="37"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37"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37"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37"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37"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12" fillId="0" borderId="0"/>
    <xf numFmtId="0" fontId="12" fillId="0" borderId="0"/>
    <xf numFmtId="0" fontId="36" fillId="0" borderId="0" applyNumberFormat="0" applyFont="0" applyFill="0" applyBorder="0" applyAlignment="0" applyProtection="0"/>
    <xf numFmtId="9" fontId="81" fillId="0" borderId="0" applyFont="0" applyFill="0" applyBorder="0" applyAlignment="0" applyProtection="0"/>
    <xf numFmtId="0" fontId="32" fillId="0" borderId="0"/>
    <xf numFmtId="0" fontId="36" fillId="0" borderId="0"/>
    <xf numFmtId="0" fontId="82" fillId="0" borderId="0" applyNumberFormat="0" applyFill="0" applyBorder="0" applyAlignment="0" applyProtection="0"/>
    <xf numFmtId="0" fontId="83" fillId="0" borderId="17" applyNumberFormat="0" applyFill="0" applyAlignment="0" applyProtection="0"/>
    <xf numFmtId="0" fontId="84" fillId="0" borderId="18" applyNumberFormat="0" applyFill="0" applyAlignment="0" applyProtection="0"/>
    <xf numFmtId="0" fontId="85" fillId="0" borderId="19" applyNumberFormat="0" applyFill="0" applyAlignment="0" applyProtection="0"/>
    <xf numFmtId="0" fontId="85" fillId="0" borderId="0" applyNumberFormat="0" applyFill="0" applyBorder="0" applyAlignment="0" applyProtection="0"/>
    <xf numFmtId="0" fontId="86" fillId="11" borderId="0" applyNumberFormat="0" applyBorder="0" applyAlignment="0" applyProtection="0"/>
    <xf numFmtId="0" fontId="87" fillId="12" borderId="0" applyNumberFormat="0" applyBorder="0" applyAlignment="0" applyProtection="0"/>
    <xf numFmtId="0" fontId="88" fillId="13" borderId="0" applyNumberFormat="0" applyBorder="0" applyAlignment="0" applyProtection="0"/>
    <xf numFmtId="0" fontId="89" fillId="14" borderId="20" applyNumberFormat="0" applyAlignment="0" applyProtection="0"/>
    <xf numFmtId="0" fontId="90" fillId="15" borderId="21" applyNumberFormat="0" applyAlignment="0" applyProtection="0"/>
    <xf numFmtId="0" fontId="91" fillId="15" borderId="20" applyNumberFormat="0" applyAlignment="0" applyProtection="0"/>
    <xf numFmtId="0" fontId="92" fillId="0" borderId="22" applyNumberFormat="0" applyFill="0" applyAlignment="0" applyProtection="0"/>
    <xf numFmtId="0" fontId="93" fillId="16" borderId="10" applyNumberFormat="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24" applyNumberFormat="0" applyFill="0" applyAlignment="0" applyProtection="0"/>
    <xf numFmtId="0" fontId="97"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97" fillId="25" borderId="0" applyNumberFormat="0" applyBorder="0" applyAlignment="0" applyProtection="0"/>
    <xf numFmtId="0" fontId="97"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97" fillId="29" borderId="0" applyNumberFormat="0" applyBorder="0" applyAlignment="0" applyProtection="0"/>
    <xf numFmtId="0" fontId="97"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97" fillId="33" borderId="0" applyNumberFormat="0" applyBorder="0" applyAlignment="0" applyProtection="0"/>
    <xf numFmtId="0" fontId="97" fillId="34"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97" fillId="37" borderId="0" applyNumberFormat="0" applyBorder="0" applyAlignment="0" applyProtection="0"/>
    <xf numFmtId="0" fontId="97"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97" fillId="41" borderId="0" applyNumberFormat="0" applyBorder="0" applyAlignment="0" applyProtection="0"/>
    <xf numFmtId="0" fontId="32" fillId="17" borderId="23" applyNumberFormat="0" applyFont="0" applyAlignment="0" applyProtection="0"/>
    <xf numFmtId="0" fontId="32" fillId="17" borderId="23" applyNumberFormat="0" applyFont="0" applyAlignment="0" applyProtection="0"/>
    <xf numFmtId="0" fontId="32" fillId="17" borderId="23" applyNumberFormat="0" applyFont="0" applyAlignment="0" applyProtection="0"/>
    <xf numFmtId="0" fontId="32" fillId="17" borderId="23" applyNumberFormat="0" applyFont="0" applyAlignment="0" applyProtection="0"/>
    <xf numFmtId="0" fontId="32" fillId="17" borderId="23" applyNumberFormat="0" applyFont="0" applyAlignment="0" applyProtection="0"/>
    <xf numFmtId="0" fontId="32" fillId="17" borderId="23" applyNumberFormat="0" applyFont="0" applyAlignment="0" applyProtection="0"/>
    <xf numFmtId="0" fontId="32" fillId="0" borderId="0"/>
    <xf numFmtId="0" fontId="3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38" fillId="0" borderId="0"/>
    <xf numFmtId="0" fontId="38" fillId="0" borderId="0"/>
    <xf numFmtId="0" fontId="76" fillId="0" borderId="0"/>
    <xf numFmtId="9" fontId="76" fillId="0" borderId="0" applyFont="0" applyFill="0" applyBorder="0" applyAlignment="0" applyProtection="0"/>
    <xf numFmtId="0" fontId="36" fillId="0" borderId="0">
      <alignment vertical="center"/>
    </xf>
    <xf numFmtId="9" fontId="36" fillId="0" borderId="0" applyFont="0" applyFill="0" applyBorder="0" applyAlignment="0" applyProtection="0"/>
    <xf numFmtId="9" fontId="36" fillId="0" borderId="0" applyFont="0" applyFill="0" applyBorder="0" applyAlignment="0" applyProtection="0"/>
    <xf numFmtId="0" fontId="36" fillId="0" borderId="0">
      <alignment vertical="center"/>
    </xf>
    <xf numFmtId="9" fontId="36" fillId="0" borderId="0" applyFont="0" applyFill="0" applyBorder="0" applyAlignment="0" applyProtection="0"/>
    <xf numFmtId="0" fontId="99" fillId="55" borderId="0" applyNumberFormat="0" applyBorder="0" applyAlignment="0" applyProtection="0"/>
    <xf numFmtId="0" fontId="98" fillId="49" borderId="0" applyNumberFormat="0" applyBorder="0" applyAlignment="0" applyProtection="0"/>
    <xf numFmtId="0" fontId="99" fillId="51" borderId="0" applyNumberFormat="0" applyBorder="0" applyAlignment="0" applyProtection="0"/>
    <xf numFmtId="0" fontId="36" fillId="0" borderId="0"/>
    <xf numFmtId="0" fontId="104" fillId="45" borderId="0" applyNumberFormat="0" applyBorder="0" applyAlignment="0" applyProtection="0"/>
    <xf numFmtId="0" fontId="36" fillId="0" borderId="0"/>
    <xf numFmtId="0" fontId="98" fillId="63" borderId="32" applyNumberFormat="0" applyFont="0" applyAlignment="0" applyProtection="0"/>
    <xf numFmtId="0" fontId="36" fillId="0" borderId="0"/>
    <xf numFmtId="0" fontId="113" fillId="0" borderId="34" applyNumberFormat="0" applyFill="0" applyAlignment="0" applyProtection="0"/>
    <xf numFmtId="0" fontId="36" fillId="0" borderId="0"/>
    <xf numFmtId="0" fontId="36" fillId="0" borderId="0"/>
    <xf numFmtId="0" fontId="36" fillId="0" borderId="0"/>
    <xf numFmtId="0" fontId="102" fillId="62" borderId="27" applyNumberFormat="0" applyAlignment="0" applyProtection="0"/>
    <xf numFmtId="0" fontId="38" fillId="0" borderId="0"/>
    <xf numFmtId="0" fontId="36" fillId="0" borderId="0"/>
    <xf numFmtId="9" fontId="36" fillId="0" borderId="0" applyFont="0" applyFill="0" applyBorder="0" applyAlignment="0" applyProtection="0"/>
    <xf numFmtId="0" fontId="99" fillId="54" borderId="0" applyNumberFormat="0" applyBorder="0" applyAlignment="0" applyProtection="0"/>
    <xf numFmtId="0" fontId="98" fillId="45" borderId="0" applyNumberFormat="0" applyBorder="0" applyAlignment="0" applyProtection="0"/>
    <xf numFmtId="0" fontId="99" fillId="59" borderId="0" applyNumberFormat="0" applyBorder="0" applyAlignment="0" applyProtection="0"/>
    <xf numFmtId="0" fontId="36" fillId="0" borderId="0"/>
    <xf numFmtId="0" fontId="36" fillId="0" borderId="0"/>
    <xf numFmtId="0" fontId="98" fillId="49" borderId="0" applyNumberFormat="0" applyBorder="0" applyAlignment="0" applyProtection="0"/>
    <xf numFmtId="0" fontId="36" fillId="0" borderId="0"/>
    <xf numFmtId="0" fontId="108" fillId="48" borderId="26" applyNumberFormat="0" applyAlignment="0" applyProtection="0"/>
    <xf numFmtId="0" fontId="36" fillId="0" borderId="0"/>
    <xf numFmtId="0" fontId="98" fillId="51" borderId="0" applyNumberFormat="0" applyBorder="0" applyAlignment="0" applyProtection="0"/>
    <xf numFmtId="0" fontId="36" fillId="0" borderId="0"/>
    <xf numFmtId="0" fontId="109" fillId="0" borderId="31" applyNumberFormat="0" applyFill="0" applyAlignment="0" applyProtection="0"/>
    <xf numFmtId="0" fontId="36" fillId="0" borderId="0"/>
    <xf numFmtId="0" fontId="36" fillId="0" borderId="0"/>
    <xf numFmtId="0" fontId="36" fillId="0" borderId="0"/>
    <xf numFmtId="0" fontId="98" fillId="46" borderId="0" applyNumberFormat="0" applyBorder="0" applyAlignment="0" applyProtection="0"/>
    <xf numFmtId="0" fontId="98" fillId="44" borderId="0" applyNumberFormat="0" applyBorder="0" applyAlignment="0" applyProtection="0"/>
    <xf numFmtId="0" fontId="111" fillId="61" borderId="33" applyNumberFormat="0" applyAlignment="0" applyProtection="0"/>
    <xf numFmtId="0" fontId="107" fillId="0" borderId="30" applyNumberFormat="0" applyFill="0" applyAlignment="0" applyProtection="0"/>
    <xf numFmtId="0" fontId="98" fillId="52" borderId="0" applyNumberFormat="0" applyBorder="0" applyAlignment="0" applyProtection="0"/>
    <xf numFmtId="0" fontId="105" fillId="0" borderId="28" applyNumberFormat="0" applyFill="0" applyAlignment="0" applyProtection="0"/>
    <xf numFmtId="0" fontId="98" fillId="50" borderId="0" applyNumberFormat="0" applyBorder="0" applyAlignment="0" applyProtection="0"/>
    <xf numFmtId="0" fontId="36" fillId="0" borderId="0"/>
    <xf numFmtId="0" fontId="99" fillId="57" borderId="0" applyNumberFormat="0" applyBorder="0" applyAlignment="0" applyProtection="0"/>
    <xf numFmtId="0" fontId="101" fillId="61" borderId="26" applyNumberFormat="0" applyAlignment="0" applyProtection="0"/>
    <xf numFmtId="0" fontId="98" fillId="47" borderId="0" applyNumberFormat="0" applyBorder="0" applyAlignment="0" applyProtection="0"/>
    <xf numFmtId="0" fontId="106" fillId="0" borderId="29" applyNumberFormat="0" applyFill="0" applyAlignment="0" applyProtection="0"/>
    <xf numFmtId="0" fontId="107" fillId="0" borderId="0" applyNumberFormat="0" applyFill="0" applyBorder="0" applyAlignment="0" applyProtection="0"/>
    <xf numFmtId="0" fontId="99" fillId="55" borderId="0" applyNumberFormat="0" applyBorder="0" applyAlignment="0" applyProtection="0"/>
    <xf numFmtId="0" fontId="99" fillId="50" borderId="0" applyNumberFormat="0" applyBorder="0" applyAlignment="0" applyProtection="0"/>
    <xf numFmtId="0" fontId="36" fillId="0" borderId="0"/>
    <xf numFmtId="0" fontId="36" fillId="0" borderId="0"/>
    <xf numFmtId="0" fontId="36" fillId="0" borderId="0"/>
    <xf numFmtId="9" fontId="36" fillId="0" borderId="0" applyFont="0" applyFill="0" applyBorder="0" applyAlignment="0" applyProtection="0"/>
    <xf numFmtId="9" fontId="36" fillId="0" borderId="0" applyFont="0" applyFill="0" applyBorder="0" applyAlignment="0" applyProtection="0"/>
    <xf numFmtId="0" fontId="36" fillId="0" borderId="0"/>
    <xf numFmtId="0" fontId="112" fillId="0" borderId="0" applyNumberFormat="0" applyFill="0" applyBorder="0" applyAlignment="0" applyProtection="0"/>
    <xf numFmtId="0" fontId="99" fillId="60" borderId="0" applyNumberFormat="0" applyBorder="0" applyAlignment="0" applyProtection="0"/>
    <xf numFmtId="0" fontId="36" fillId="0" borderId="0"/>
    <xf numFmtId="0" fontId="98" fillId="46" borderId="0" applyNumberFormat="0" applyBorder="0" applyAlignment="0" applyProtection="0"/>
    <xf numFmtId="0" fontId="36" fillId="0" borderId="0"/>
    <xf numFmtId="9" fontId="36" fillId="0" borderId="0" applyFont="0" applyFill="0" applyBorder="0" applyAlignment="0" applyProtection="0"/>
    <xf numFmtId="0" fontId="99" fillId="58" borderId="0" applyNumberFormat="0" applyBorder="0" applyAlignment="0" applyProtection="0"/>
    <xf numFmtId="0" fontId="103" fillId="0" borderId="0" applyNumberForma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100" fillId="44" borderId="0" applyNumberFormat="0" applyBorder="0" applyAlignment="0" applyProtection="0"/>
    <xf numFmtId="0" fontId="99" fillId="56" borderId="0" applyNumberFormat="0" applyBorder="0" applyAlignment="0" applyProtection="0"/>
    <xf numFmtId="0" fontId="99" fillId="53" borderId="0" applyNumberFormat="0" applyBorder="0" applyAlignment="0" applyProtection="0"/>
    <xf numFmtId="9" fontId="36" fillId="0" borderId="0" applyFont="0" applyFill="0" applyBorder="0" applyAlignment="0" applyProtection="0"/>
    <xf numFmtId="0" fontId="110" fillId="42" borderId="0" applyNumberFormat="0" applyBorder="0" applyAlignment="0" applyProtection="0"/>
    <xf numFmtId="0" fontId="98" fillId="43" borderId="0" applyNumberFormat="0" applyBorder="0" applyAlignment="0" applyProtection="0"/>
    <xf numFmtId="0" fontId="36" fillId="0" borderId="0"/>
    <xf numFmtId="0" fontId="18" fillId="0" borderId="0"/>
    <xf numFmtId="173" fontId="36" fillId="0" borderId="0" applyFill="0" applyBorder="0" applyAlignment="0" applyProtection="0"/>
    <xf numFmtId="0" fontId="76" fillId="0" borderId="0"/>
    <xf numFmtId="0" fontId="36" fillId="0" borderId="0">
      <alignment vertical="center"/>
    </xf>
    <xf numFmtId="170" fontId="36"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76" fillId="0" borderId="0"/>
    <xf numFmtId="9" fontId="76" fillId="0" borderId="0" applyFont="0" applyFill="0" applyBorder="0" applyAlignment="0" applyProtection="0"/>
    <xf numFmtId="0" fontId="76"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76" fillId="0" borderId="0"/>
    <xf numFmtId="9" fontId="76"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76" fillId="0" borderId="0"/>
    <xf numFmtId="9" fontId="76" fillId="0" borderId="0" applyFont="0" applyFill="0" applyBorder="0" applyAlignment="0" applyProtection="0"/>
    <xf numFmtId="0" fontId="76" fillId="0" borderId="0"/>
    <xf numFmtId="9" fontId="76"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76" fillId="0" borderId="0"/>
    <xf numFmtId="9" fontId="76"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76"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76"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6" fillId="0" borderId="0" applyFont="0" applyFill="0" applyBorder="0" applyAlignment="0" applyProtection="0"/>
    <xf numFmtId="0" fontId="76" fillId="0" borderId="0"/>
    <xf numFmtId="9" fontId="76" fillId="0" borderId="0" applyFont="0" applyFill="0" applyBorder="0" applyAlignment="0" applyProtection="0"/>
    <xf numFmtId="0" fontId="114" fillId="0" borderId="0" applyNumberFormat="0" applyFill="0" applyBorder="0" applyAlignment="0" applyProtection="0"/>
    <xf numFmtId="0" fontId="36" fillId="0" borderId="0"/>
    <xf numFmtId="0" fontId="99" fillId="54" borderId="0" applyNumberFormat="0" applyBorder="0" applyAlignment="0" applyProtection="0"/>
    <xf numFmtId="0" fontId="98" fillId="48" borderId="0" applyNumberFormat="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33" fillId="0" borderId="0">
      <alignment vertical="center"/>
    </xf>
    <xf numFmtId="9" fontId="36" fillId="0" borderId="0" applyFont="0" applyFill="0" applyBorder="0" applyAlignment="0" applyProtection="0"/>
    <xf numFmtId="0" fontId="76" fillId="0" borderId="0"/>
    <xf numFmtId="9" fontId="18" fillId="0" borderId="0" applyFont="0" applyFill="0" applyBorder="0" applyAlignment="0" applyProtection="0"/>
    <xf numFmtId="0" fontId="38" fillId="0" borderId="0"/>
    <xf numFmtId="0" fontId="11" fillId="0" borderId="0"/>
    <xf numFmtId="0" fontId="11" fillId="0" borderId="0"/>
    <xf numFmtId="165" fontId="36" fillId="0" borderId="0">
      <alignment vertical="center"/>
    </xf>
    <xf numFmtId="0" fontId="32" fillId="0" borderId="0"/>
    <xf numFmtId="0" fontId="36" fillId="0" borderId="0">
      <alignment vertical="center"/>
    </xf>
    <xf numFmtId="0" fontId="11" fillId="0" borderId="0"/>
    <xf numFmtId="0" fontId="10" fillId="0" borderId="0"/>
    <xf numFmtId="0" fontId="9" fillId="0" borderId="0"/>
    <xf numFmtId="0" fontId="8" fillId="0" borderId="0"/>
    <xf numFmtId="0" fontId="7" fillId="0" borderId="0"/>
    <xf numFmtId="9" fontId="7" fillId="0" borderId="0" applyFont="0" applyFill="0" applyBorder="0" applyAlignment="0" applyProtection="0"/>
    <xf numFmtId="0" fontId="6" fillId="0" borderId="0"/>
    <xf numFmtId="0" fontId="5" fillId="0" borderId="0"/>
    <xf numFmtId="0" fontId="4" fillId="0" borderId="0"/>
    <xf numFmtId="9" fontId="4" fillId="0" borderId="0" applyFont="0" applyFill="0" applyBorder="0" applyAlignment="0" applyProtection="0"/>
    <xf numFmtId="0" fontId="3" fillId="0" borderId="0"/>
    <xf numFmtId="0" fontId="32" fillId="0" borderId="0"/>
    <xf numFmtId="0" fontId="41" fillId="0" borderId="0"/>
    <xf numFmtId="0" fontId="2"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0" fontId="18" fillId="0" borderId="0"/>
    <xf numFmtId="0" fontId="1" fillId="0" borderId="0"/>
    <xf numFmtId="9" fontId="1" fillId="0" borderId="0" applyFont="0" applyFill="0" applyBorder="0" applyAlignment="0" applyProtection="0"/>
    <xf numFmtId="0" fontId="42" fillId="0" borderId="0"/>
    <xf numFmtId="43"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42" fillId="0" borderId="0"/>
    <xf numFmtId="0" fontId="42" fillId="0" borderId="0"/>
  </cellStyleXfs>
  <cellXfs count="529">
    <xf numFmtId="0" fontId="0" fillId="0" borderId="0" xfId="0"/>
    <xf numFmtId="0" fontId="54" fillId="0" borderId="0" xfId="0" applyFont="1" applyAlignment="1">
      <alignment vertical="center"/>
    </xf>
    <xf numFmtId="0" fontId="55" fillId="0" borderId="0" xfId="0" applyFont="1"/>
    <xf numFmtId="166" fontId="54" fillId="0" borderId="0" xfId="0" applyNumberFormat="1" applyFont="1" applyAlignment="1">
      <alignment horizontal="center" vertical="center"/>
    </xf>
    <xf numFmtId="172" fontId="54" fillId="0" borderId="0" xfId="0" applyNumberFormat="1" applyFont="1" applyAlignment="1">
      <alignment horizontal="center" vertical="center"/>
    </xf>
    <xf numFmtId="0" fontId="115" fillId="0" borderId="0" xfId="0" applyFont="1" applyAlignment="1">
      <alignment horizontal="center" vertical="center"/>
    </xf>
    <xf numFmtId="166" fontId="56" fillId="0" borderId="0" xfId="0" applyNumberFormat="1" applyFont="1" applyAlignment="1">
      <alignment horizontal="center" vertical="center"/>
    </xf>
    <xf numFmtId="0" fontId="115" fillId="0" borderId="0" xfId="0" applyFont="1" applyAlignment="1">
      <alignment vertical="center"/>
    </xf>
    <xf numFmtId="0" fontId="115" fillId="0" borderId="0" xfId="0" applyFont="1" applyAlignment="1">
      <alignment horizontal="center" vertical="center" wrapText="1"/>
    </xf>
    <xf numFmtId="0" fontId="116" fillId="0" borderId="0" xfId="0" applyFont="1" applyAlignment="1">
      <alignment horizontal="center" vertical="center"/>
    </xf>
    <xf numFmtId="0" fontId="118" fillId="0" borderId="0" xfId="0" applyFont="1" applyAlignment="1">
      <alignment vertical="center"/>
    </xf>
    <xf numFmtId="0" fontId="117" fillId="0" borderId="0" xfId="0" applyFont="1"/>
    <xf numFmtId="0" fontId="123" fillId="0" borderId="0" xfId="0" applyFont="1" applyAlignment="1">
      <alignment vertical="center"/>
    </xf>
    <xf numFmtId="0" fontId="19" fillId="0" borderId="0" xfId="0" applyFont="1"/>
    <xf numFmtId="0" fontId="19" fillId="0" borderId="0" xfId="0" applyFont="1" applyAlignment="1">
      <alignment vertical="center"/>
    </xf>
    <xf numFmtId="0" fontId="19" fillId="0" borderId="35" xfId="0" applyFont="1" applyBorder="1"/>
    <xf numFmtId="166" fontId="117" fillId="0" borderId="0" xfId="0" applyNumberFormat="1" applyFont="1"/>
    <xf numFmtId="0" fontId="124" fillId="0" borderId="0" xfId="1500" applyFont="1"/>
    <xf numFmtId="0" fontId="125" fillId="0" borderId="0" xfId="0" applyFont="1"/>
    <xf numFmtId="0" fontId="19" fillId="64" borderId="0" xfId="1496" applyFont="1" applyFill="1"/>
    <xf numFmtId="0" fontId="119" fillId="64" borderId="1" xfId="1496" applyFont="1" applyFill="1" applyBorder="1"/>
    <xf numFmtId="0" fontId="119" fillId="64" borderId="1" xfId="1496" applyFont="1" applyFill="1" applyBorder="1" applyAlignment="1">
      <alignment horizontal="center"/>
    </xf>
    <xf numFmtId="0" fontId="119" fillId="64" borderId="0" xfId="1496" applyFont="1" applyFill="1"/>
    <xf numFmtId="166" fontId="19" fillId="64" borderId="0" xfId="1496" applyNumberFormat="1" applyFont="1" applyFill="1" applyAlignment="1">
      <alignment horizontal="center"/>
    </xf>
    <xf numFmtId="0" fontId="19" fillId="64" borderId="0" xfId="0" applyFont="1" applyFill="1"/>
    <xf numFmtId="0" fontId="125" fillId="0" borderId="0" xfId="0" applyFont="1" applyAlignment="1">
      <alignment horizontal="right"/>
    </xf>
    <xf numFmtId="0" fontId="119" fillId="0" borderId="1" xfId="0" applyFont="1" applyBorder="1"/>
    <xf numFmtId="0" fontId="119" fillId="0" borderId="1" xfId="0" applyFont="1" applyBorder="1" applyAlignment="1">
      <alignment horizontal="center"/>
    </xf>
    <xf numFmtId="0" fontId="119" fillId="0" borderId="0" xfId="0" applyFont="1"/>
    <xf numFmtId="166" fontId="19" fillId="0" borderId="0" xfId="0" applyNumberFormat="1" applyFont="1" applyAlignment="1">
      <alignment horizontal="center"/>
    </xf>
    <xf numFmtId="0" fontId="124" fillId="0" borderId="0" xfId="1503" applyFont="1"/>
    <xf numFmtId="0" fontId="125" fillId="0" borderId="0" xfId="0" applyFont="1" applyAlignment="1">
      <alignment horizontal="left"/>
    </xf>
    <xf numFmtId="0" fontId="19" fillId="0" borderId="0" xfId="1491" applyFont="1"/>
    <xf numFmtId="14" fontId="19" fillId="0" borderId="0" xfId="1491" applyNumberFormat="1" applyFont="1"/>
    <xf numFmtId="0" fontId="19" fillId="0" borderId="0" xfId="1501" applyFont="1"/>
    <xf numFmtId="0" fontId="19" fillId="0" borderId="5" xfId="1491" applyFont="1" applyBorder="1"/>
    <xf numFmtId="0" fontId="19" fillId="0" borderId="38" xfId="1491" applyFont="1" applyBorder="1"/>
    <xf numFmtId="0" fontId="125" fillId="64" borderId="0" xfId="1506" applyFont="1" applyFill="1" applyAlignment="1">
      <alignment horizontal="right"/>
    </xf>
    <xf numFmtId="0" fontId="19" fillId="64" borderId="0" xfId="1501" applyFont="1" applyFill="1"/>
    <xf numFmtId="0" fontId="19" fillId="64" borderId="2" xfId="1501" applyFont="1" applyFill="1" applyBorder="1"/>
    <xf numFmtId="0" fontId="123" fillId="64" borderId="0" xfId="0" applyFont="1" applyFill="1" applyAlignment="1">
      <alignment vertical="center"/>
    </xf>
    <xf numFmtId="17" fontId="19" fillId="64" borderId="0" xfId="1501" applyNumberFormat="1" applyFont="1" applyFill="1"/>
    <xf numFmtId="168" fontId="127" fillId="64" borderId="0" xfId="1502" applyNumberFormat="1" applyFont="1" applyFill="1" applyBorder="1"/>
    <xf numFmtId="0" fontId="119" fillId="64" borderId="1" xfId="1497" applyFont="1" applyFill="1" applyBorder="1"/>
    <xf numFmtId="166" fontId="19" fillId="64" borderId="37" xfId="1498" applyNumberFormat="1" applyFont="1" applyFill="1" applyBorder="1"/>
    <xf numFmtId="166" fontId="19" fillId="64" borderId="35" xfId="1498" applyNumberFormat="1" applyFont="1" applyFill="1" applyBorder="1"/>
    <xf numFmtId="168" fontId="19" fillId="64" borderId="0" xfId="1502" applyNumberFormat="1" applyFont="1" applyFill="1" applyBorder="1"/>
    <xf numFmtId="168" fontId="19" fillId="64" borderId="0" xfId="1502" applyNumberFormat="1" applyFont="1" applyFill="1"/>
    <xf numFmtId="0" fontId="19" fillId="64" borderId="0" xfId="1497" applyFont="1" applyFill="1"/>
    <xf numFmtId="168" fontId="19" fillId="64" borderId="0" xfId="1498" applyNumberFormat="1" applyFont="1" applyFill="1"/>
    <xf numFmtId="166" fontId="19" fillId="64" borderId="0" xfId="1497" applyNumberFormat="1" applyFont="1" applyFill="1"/>
    <xf numFmtId="0" fontId="126" fillId="0" borderId="0" xfId="4" applyFont="1"/>
    <xf numFmtId="0" fontId="129" fillId="0" borderId="0" xfId="0" applyFont="1"/>
    <xf numFmtId="166" fontId="19" fillId="0" borderId="0" xfId="0" applyNumberFormat="1" applyFont="1"/>
    <xf numFmtId="0" fontId="128" fillId="0" borderId="0" xfId="0" applyFont="1"/>
    <xf numFmtId="166" fontId="115" fillId="0" borderId="0" xfId="0" applyNumberFormat="1" applyFont="1" applyAlignment="1">
      <alignment horizontal="center" vertical="center" wrapText="1"/>
    </xf>
    <xf numFmtId="172" fontId="19" fillId="0" borderId="0" xfId="0" applyNumberFormat="1" applyFont="1"/>
    <xf numFmtId="166" fontId="115" fillId="0" borderId="0" xfId="0" applyNumberFormat="1" applyFont="1" applyAlignment="1">
      <alignment horizontal="center" vertical="center"/>
    </xf>
    <xf numFmtId="0" fontId="116" fillId="0" borderId="1" xfId="0" applyFont="1" applyBorder="1" applyAlignment="1">
      <alignment horizontal="center" vertical="center"/>
    </xf>
    <xf numFmtId="166" fontId="115" fillId="0" borderId="1" xfId="0" applyNumberFormat="1" applyFont="1" applyBorder="1" applyAlignment="1">
      <alignment horizontal="center" vertical="center" wrapText="1"/>
    </xf>
    <xf numFmtId="166" fontId="115" fillId="0" borderId="1" xfId="0" applyNumberFormat="1" applyFont="1" applyBorder="1" applyAlignment="1">
      <alignment horizontal="center" vertical="center"/>
    </xf>
    <xf numFmtId="174" fontId="19" fillId="0" borderId="0" xfId="0" applyNumberFormat="1" applyFont="1"/>
    <xf numFmtId="0" fontId="19" fillId="64" borderId="0" xfId="1501" applyFont="1" applyFill="1" applyAlignment="1">
      <alignment horizontal="centerContinuous"/>
    </xf>
    <xf numFmtId="0" fontId="19" fillId="0" borderId="0" xfId="51" applyFont="1"/>
    <xf numFmtId="0" fontId="121" fillId="0" borderId="36" xfId="0" applyFont="1" applyBorder="1" applyAlignment="1">
      <alignment horizontal="left" vertical="center" wrapText="1"/>
    </xf>
    <xf numFmtId="0" fontId="117" fillId="0" borderId="0" xfId="0" applyFont="1" applyAlignment="1">
      <alignment horizontal="left" vertical="center" wrapText="1"/>
    </xf>
    <xf numFmtId="0" fontId="117" fillId="0" borderId="1" xfId="0" applyFont="1" applyBorder="1" applyAlignment="1">
      <alignment horizontal="left" vertical="center" wrapText="1"/>
    </xf>
    <xf numFmtId="0" fontId="131" fillId="0" borderId="0" xfId="0" applyFont="1" applyAlignment="1">
      <alignment horizontal="left" vertical="center" wrapText="1"/>
    </xf>
    <xf numFmtId="0" fontId="131" fillId="0" borderId="2" xfId="51" applyFont="1" applyBorder="1"/>
    <xf numFmtId="167" fontId="117" fillId="0" borderId="0" xfId="0" applyNumberFormat="1" applyFont="1" applyAlignment="1">
      <alignment horizontal="center" vertical="center" wrapText="1"/>
    </xf>
    <xf numFmtId="0" fontId="128" fillId="0" borderId="0" xfId="51" applyFont="1"/>
    <xf numFmtId="166" fontId="132" fillId="0" borderId="0" xfId="51" applyNumberFormat="1" applyFont="1" applyAlignment="1">
      <alignment horizontal="right" vertical="center"/>
    </xf>
    <xf numFmtId="3" fontId="19" fillId="0" borderId="0" xfId="119" applyNumberFormat="1" applyFont="1" applyProtection="1">
      <protection locked="0"/>
    </xf>
    <xf numFmtId="0" fontId="117" fillId="0" borderId="0" xfId="119" applyFont="1"/>
    <xf numFmtId="3" fontId="19" fillId="0" borderId="0" xfId="51" applyNumberFormat="1" applyFont="1"/>
    <xf numFmtId="10" fontId="19" fillId="0" borderId="0" xfId="120" applyNumberFormat="1" applyFont="1" applyFill="1" applyBorder="1" applyProtection="1">
      <protection locked="0"/>
    </xf>
    <xf numFmtId="0" fontId="19" fillId="0" borderId="0" xfId="51" applyFont="1" applyAlignment="1">
      <alignment horizontal="center"/>
    </xf>
    <xf numFmtId="1" fontId="19" fillId="0" borderId="0" xfId="51" applyNumberFormat="1" applyFont="1" applyAlignment="1">
      <alignment horizontal="center"/>
    </xf>
    <xf numFmtId="0" fontId="19" fillId="0" borderId="1" xfId="0" applyFont="1" applyBorder="1"/>
    <xf numFmtId="0" fontId="132" fillId="0" borderId="0" xfId="0" applyFont="1" applyAlignment="1">
      <alignment horizontal="right" vertical="center"/>
    </xf>
    <xf numFmtId="0" fontId="115" fillId="0" borderId="2" xfId="0" applyFont="1" applyBorder="1" applyAlignment="1">
      <alignment horizontal="center" vertical="center" wrapText="1"/>
    </xf>
    <xf numFmtId="0" fontId="116" fillId="0" borderId="1" xfId="0" applyFont="1" applyBorder="1" applyAlignment="1">
      <alignment horizontal="center" vertical="center" wrapText="1"/>
    </xf>
    <xf numFmtId="0" fontId="19" fillId="0" borderId="2" xfId="0" applyFont="1" applyBorder="1"/>
    <xf numFmtId="0" fontId="125" fillId="0" borderId="0" xfId="0" applyFont="1" applyAlignment="1">
      <alignment horizontal="right" vertical="center"/>
    </xf>
    <xf numFmtId="0" fontId="118" fillId="0" borderId="0" xfId="0" applyFont="1" applyAlignment="1">
      <alignment horizontal="justify" vertical="center"/>
    </xf>
    <xf numFmtId="0" fontId="115" fillId="0" borderId="5" xfId="0" applyFont="1" applyBorder="1" applyAlignment="1">
      <alignment vertical="center"/>
    </xf>
    <xf numFmtId="0" fontId="116" fillId="0" borderId="4" xfId="0" applyFont="1" applyBorder="1" applyAlignment="1">
      <alignment horizontal="center" vertical="center"/>
    </xf>
    <xf numFmtId="0" fontId="115" fillId="0" borderId="2" xfId="0" applyFont="1" applyBorder="1" applyAlignment="1">
      <alignment vertical="center" wrapText="1"/>
    </xf>
    <xf numFmtId="0" fontId="19" fillId="0" borderId="0" xfId="0" applyFont="1" applyAlignment="1">
      <alignment horizontal="center" vertical="center" wrapText="1"/>
    </xf>
    <xf numFmtId="1" fontId="115" fillId="0" borderId="0" xfId="0" applyNumberFormat="1" applyFont="1" applyAlignment="1">
      <alignment horizontal="center" vertical="center"/>
    </xf>
    <xf numFmtId="0" fontId="119" fillId="0" borderId="0" xfId="0" applyFont="1" applyAlignment="1">
      <alignment vertical="center" wrapText="1"/>
    </xf>
    <xf numFmtId="1" fontId="119" fillId="0" borderId="0" xfId="0" applyNumberFormat="1" applyFont="1" applyAlignment="1">
      <alignment horizontal="center" vertical="center" wrapText="1"/>
    </xf>
    <xf numFmtId="0" fontId="121" fillId="0" borderId="0" xfId="0" applyFont="1"/>
    <xf numFmtId="167" fontId="117" fillId="0" borderId="0" xfId="0" applyNumberFormat="1" applyFont="1" applyAlignment="1">
      <alignment horizontal="center"/>
    </xf>
    <xf numFmtId="0" fontId="116" fillId="0" borderId="4" xfId="0" applyFont="1" applyBorder="1" applyAlignment="1">
      <alignment horizontal="left" vertical="center"/>
    </xf>
    <xf numFmtId="0" fontId="115" fillId="0" borderId="0" xfId="0" applyFont="1" applyAlignment="1">
      <alignment vertical="center" wrapText="1"/>
    </xf>
    <xf numFmtId="1" fontId="115" fillId="0" borderId="2" xfId="0" applyNumberFormat="1" applyFont="1" applyBorder="1" applyAlignment="1">
      <alignment horizontal="center" vertical="center"/>
    </xf>
    <xf numFmtId="0" fontId="116" fillId="0" borderId="35" xfId="0" applyFont="1" applyBorder="1" applyAlignment="1">
      <alignment vertical="center" wrapText="1"/>
    </xf>
    <xf numFmtId="1" fontId="116" fillId="0" borderId="35" xfId="0" applyNumberFormat="1" applyFont="1" applyBorder="1" applyAlignment="1">
      <alignment horizontal="center" vertical="center"/>
    </xf>
    <xf numFmtId="0" fontId="132" fillId="0" borderId="0" xfId="0" applyFont="1" applyAlignment="1">
      <alignment horizontal="left" vertical="top" wrapText="1"/>
    </xf>
    <xf numFmtId="0" fontId="132" fillId="0" borderId="3" xfId="0" applyFont="1" applyBorder="1" applyAlignment="1">
      <alignment horizontal="left" vertical="top" wrapText="1"/>
    </xf>
    <xf numFmtId="0" fontId="132" fillId="0" borderId="0" xfId="0" applyFont="1" applyAlignment="1">
      <alignment horizontal="left" vertical="center" wrapText="1"/>
    </xf>
    <xf numFmtId="0" fontId="132" fillId="0" borderId="0" xfId="0" applyFont="1" applyAlignment="1">
      <alignment horizontal="right" vertical="top"/>
    </xf>
    <xf numFmtId="0" fontId="116" fillId="0" borderId="0" xfId="0" applyFont="1" applyAlignment="1">
      <alignment vertical="center" wrapText="1"/>
    </xf>
    <xf numFmtId="3" fontId="115" fillId="0" borderId="0" xfId="0" applyNumberFormat="1" applyFont="1" applyAlignment="1">
      <alignment horizontal="center" vertical="center"/>
    </xf>
    <xf numFmtId="3" fontId="116" fillId="0" borderId="35" xfId="0" applyNumberFormat="1" applyFont="1" applyBorder="1" applyAlignment="1">
      <alignment horizontal="center" vertical="center"/>
    </xf>
    <xf numFmtId="0" fontId="132" fillId="0" borderId="0" xfId="0" applyFont="1" applyAlignment="1">
      <alignment horizontal="right" vertical="top" wrapText="1"/>
    </xf>
    <xf numFmtId="0" fontId="116" fillId="0" borderId="1" xfId="0" applyFont="1" applyBorder="1" applyAlignment="1">
      <alignment vertical="center" wrapText="1"/>
    </xf>
    <xf numFmtId="3" fontId="119" fillId="0" borderId="1" xfId="0" applyNumberFormat="1" applyFont="1" applyBorder="1" applyAlignment="1">
      <alignment horizontal="center" vertical="center" wrapText="1"/>
    </xf>
    <xf numFmtId="0" fontId="19" fillId="0" borderId="0" xfId="0" applyFont="1" applyAlignment="1">
      <alignment vertical="center" wrapText="1"/>
    </xf>
    <xf numFmtId="0" fontId="19" fillId="0" borderId="0" xfId="0" applyFont="1" applyAlignment="1">
      <alignment vertical="top" wrapText="1"/>
    </xf>
    <xf numFmtId="3" fontId="119" fillId="0" borderId="1" xfId="0" applyNumberFormat="1" applyFont="1" applyBorder="1" applyAlignment="1">
      <alignment horizontal="center" vertical="center"/>
    </xf>
    <xf numFmtId="1" fontId="115" fillId="0" borderId="0" xfId="0" applyNumberFormat="1" applyFont="1" applyAlignment="1">
      <alignment horizontal="center" vertical="center" wrapText="1"/>
    </xf>
    <xf numFmtId="0" fontId="117" fillId="0" borderId="0" xfId="0" applyFont="1" applyAlignment="1">
      <alignment vertical="center" wrapText="1"/>
    </xf>
    <xf numFmtId="3" fontId="117" fillId="0" borderId="0" xfId="0" applyNumberFormat="1" applyFont="1" applyAlignment="1">
      <alignment horizontal="center" vertical="center"/>
    </xf>
    <xf numFmtId="0" fontId="117" fillId="0" borderId="0" xfId="0" applyFont="1" applyAlignment="1">
      <alignment wrapText="1"/>
    </xf>
    <xf numFmtId="0" fontId="117" fillId="0" borderId="2" xfId="0" applyFont="1" applyBorder="1" applyAlignment="1">
      <alignment vertical="center" wrapText="1"/>
    </xf>
    <xf numFmtId="3" fontId="117" fillId="0" borderId="2" xfId="0" applyNumberFormat="1" applyFont="1" applyBorder="1" applyAlignment="1">
      <alignment horizontal="center" vertical="center"/>
    </xf>
    <xf numFmtId="0" fontId="19" fillId="0" borderId="0" xfId="0" applyFont="1" applyAlignment="1">
      <alignment horizontal="left"/>
    </xf>
    <xf numFmtId="0" fontId="117" fillId="0" borderId="0" xfId="22" applyFont="1"/>
    <xf numFmtId="166" fontId="115" fillId="0" borderId="5" xfId="0" applyNumberFormat="1" applyFont="1" applyBorder="1" applyAlignment="1">
      <alignment horizontal="center" vertical="center"/>
    </xf>
    <xf numFmtId="0" fontId="115" fillId="0" borderId="2" xfId="0" applyFont="1" applyBorder="1" applyAlignment="1">
      <alignment horizontal="center" vertical="center"/>
    </xf>
    <xf numFmtId="0" fontId="132" fillId="0" borderId="3" xfId="0" applyFont="1" applyBorder="1" applyAlignment="1">
      <alignment vertical="center"/>
    </xf>
    <xf numFmtId="0" fontId="132" fillId="0" borderId="0" xfId="0" applyFont="1" applyAlignment="1">
      <alignment vertical="center"/>
    </xf>
    <xf numFmtId="0" fontId="115" fillId="0" borderId="0" xfId="0" applyFont="1" applyAlignment="1">
      <alignment horizontal="justify" vertical="center" wrapText="1"/>
    </xf>
    <xf numFmtId="166" fontId="115" fillId="64" borderId="5" xfId="0" applyNumberFormat="1" applyFont="1" applyFill="1" applyBorder="1" applyAlignment="1">
      <alignment horizontal="center" vertical="center"/>
    </xf>
    <xf numFmtId="166" fontId="115" fillId="64" borderId="0" xfId="0" applyNumberFormat="1" applyFont="1" applyFill="1" applyAlignment="1">
      <alignment horizontal="center" vertical="center"/>
    </xf>
    <xf numFmtId="166" fontId="115" fillId="64" borderId="0" xfId="0" applyNumberFormat="1" applyFont="1" applyFill="1" applyAlignment="1">
      <alignment horizontal="center" vertical="center" wrapText="1"/>
    </xf>
    <xf numFmtId="0" fontId="19" fillId="0" borderId="0" xfId="0" applyFont="1" applyAlignment="1">
      <alignment horizontal="right"/>
    </xf>
    <xf numFmtId="0" fontId="19" fillId="0" borderId="0" xfId="0" applyFont="1" applyAlignment="1">
      <alignment horizontal="left" vertical="center" wrapText="1" indent="2"/>
    </xf>
    <xf numFmtId="166" fontId="19" fillId="0" borderId="0" xfId="0" applyNumberFormat="1" applyFont="1" applyAlignment="1">
      <alignment horizontal="right" vertical="center" wrapText="1"/>
    </xf>
    <xf numFmtId="0" fontId="125" fillId="0" borderId="0" xfId="0" applyFont="1" applyAlignment="1">
      <alignment horizontal="left" vertical="center" wrapText="1" indent="2"/>
    </xf>
    <xf numFmtId="0" fontId="125" fillId="0" borderId="0" xfId="0" applyFont="1" applyAlignment="1">
      <alignment horizontal="right" vertical="center" wrapText="1"/>
    </xf>
    <xf numFmtId="0" fontId="132" fillId="0" borderId="3" xfId="0" applyFont="1" applyBorder="1" applyAlignment="1">
      <alignment horizontal="right" vertical="center"/>
    </xf>
    <xf numFmtId="0" fontId="134" fillId="0" borderId="0" xfId="4" applyFont="1"/>
    <xf numFmtId="0" fontId="19" fillId="0" borderId="0" xfId="0" applyFont="1" applyAlignment="1">
      <alignment horizontal="left" vertical="top" wrapText="1"/>
    </xf>
    <xf numFmtId="0" fontId="135" fillId="0" borderId="0" xfId="0" applyFont="1"/>
    <xf numFmtId="0" fontId="119" fillId="0" borderId="2" xfId="0" applyFont="1" applyBorder="1"/>
    <xf numFmtId="166" fontId="117" fillId="0" borderId="0" xfId="8" applyNumberFormat="1" applyFont="1" applyFill="1" applyBorder="1"/>
    <xf numFmtId="0" fontId="125" fillId="0" borderId="0" xfId="0" applyFont="1" applyAlignment="1">
      <alignment vertical="top" wrapText="1"/>
    </xf>
    <xf numFmtId="0" fontId="125" fillId="0" borderId="0" xfId="0" applyFont="1" applyAlignment="1">
      <alignment horizontal="left" vertical="top" wrapText="1"/>
    </xf>
    <xf numFmtId="0" fontId="0" fillId="0" borderId="47" xfId="0" applyBorder="1" applyAlignment="1">
      <alignment vertical="center" wrapText="1"/>
    </xf>
    <xf numFmtId="0" fontId="132" fillId="0" borderId="0" xfId="0" applyFont="1" applyAlignment="1">
      <alignment vertical="center" wrapText="1"/>
    </xf>
    <xf numFmtId="0" fontId="128" fillId="0" borderId="0" xfId="51" applyFont="1" applyAlignment="1">
      <alignment horizontal="left"/>
    </xf>
    <xf numFmtId="0" fontId="73" fillId="0" borderId="0" xfId="0" applyFont="1"/>
    <xf numFmtId="0" fontId="117" fillId="0" borderId="0" xfId="0" applyFont="1" applyAlignment="1">
      <alignment horizontal="left" indent="1"/>
    </xf>
    <xf numFmtId="167" fontId="121" fillId="0" borderId="0" xfId="0" applyNumberFormat="1" applyFont="1" applyAlignment="1">
      <alignment horizontal="left"/>
    </xf>
    <xf numFmtId="167" fontId="121" fillId="0" borderId="0" xfId="0" applyNumberFormat="1" applyFont="1" applyAlignment="1">
      <alignment horizontal="center"/>
    </xf>
    <xf numFmtId="0" fontId="121" fillId="0" borderId="35" xfId="0" applyFont="1" applyBorder="1" applyAlignment="1">
      <alignment horizontal="center"/>
    </xf>
    <xf numFmtId="0" fontId="129" fillId="64" borderId="0" xfId="1501" applyFont="1" applyFill="1"/>
    <xf numFmtId="0" fontId="137" fillId="68" borderId="44" xfId="0" applyFont="1" applyFill="1" applyBorder="1" applyAlignment="1">
      <alignment vertical="center" wrapText="1"/>
    </xf>
    <xf numFmtId="0" fontId="122" fillId="68" borderId="44" xfId="0" applyFont="1" applyFill="1" applyBorder="1" applyAlignment="1">
      <alignment horizontal="center" vertical="center" wrapText="1"/>
    </xf>
    <xf numFmtId="0" fontId="140" fillId="0" borderId="44" xfId="0" applyFont="1" applyBorder="1" applyAlignment="1">
      <alignment horizontal="center" vertical="center" wrapText="1"/>
    </xf>
    <xf numFmtId="0" fontId="140" fillId="0" borderId="61" xfId="0" applyFont="1" applyBorder="1" applyAlignment="1">
      <alignment horizontal="center" vertical="center" wrapText="1"/>
    </xf>
    <xf numFmtId="0" fontId="141" fillId="0" borderId="47" xfId="0" applyFont="1" applyBorder="1" applyAlignment="1">
      <alignment horizontal="center" vertical="center" wrapText="1"/>
    </xf>
    <xf numFmtId="0" fontId="142" fillId="0" borderId="61" xfId="0" applyFont="1" applyBorder="1" applyAlignment="1">
      <alignment horizontal="center" vertical="center" wrapText="1"/>
    </xf>
    <xf numFmtId="0" fontId="0" fillId="0" borderId="43" xfId="0" applyBorder="1" applyAlignment="1">
      <alignment vertical="center" wrapText="1"/>
    </xf>
    <xf numFmtId="0" fontId="19" fillId="0" borderId="0" xfId="0" applyFont="1" applyAlignment="1">
      <alignment vertical="top"/>
    </xf>
    <xf numFmtId="0" fontId="139" fillId="0" borderId="66" xfId="0" applyFont="1" applyBorder="1" applyAlignment="1">
      <alignment horizontal="center" vertical="center" wrapText="1"/>
    </xf>
    <xf numFmtId="0" fontId="139" fillId="0" borderId="67" xfId="0" applyFont="1" applyBorder="1" applyAlignment="1">
      <alignment horizontal="left" vertical="top" wrapText="1"/>
    </xf>
    <xf numFmtId="0" fontId="140" fillId="0" borderId="68" xfId="0" applyFont="1" applyBorder="1" applyAlignment="1">
      <alignment horizontal="center" vertical="center" wrapText="1"/>
    </xf>
    <xf numFmtId="0" fontId="140" fillId="0" borderId="69" xfId="0" applyFont="1" applyBorder="1" applyAlignment="1">
      <alignment horizontal="center" vertical="center" wrapText="1"/>
    </xf>
    <xf numFmtId="0" fontId="96" fillId="0" borderId="0" xfId="0" applyFont="1" applyAlignment="1">
      <alignment horizontal="center" vertical="center" wrapText="1"/>
    </xf>
    <xf numFmtId="0" fontId="96" fillId="0" borderId="0" xfId="0" applyFont="1" applyAlignment="1">
      <alignment vertical="center" wrapText="1"/>
    </xf>
    <xf numFmtId="0" fontId="0" fillId="0" borderId="0" xfId="0" applyAlignment="1">
      <alignment vertical="center" wrapText="1"/>
    </xf>
    <xf numFmtId="3" fontId="115" fillId="0" borderId="2" xfId="0" applyNumberFormat="1" applyFont="1" applyBorder="1" applyAlignment="1">
      <alignment horizontal="center" vertical="center"/>
    </xf>
    <xf numFmtId="0" fontId="115" fillId="0" borderId="0" xfId="0" applyFont="1" applyAlignment="1">
      <alignment horizontal="justify" vertical="center"/>
    </xf>
    <xf numFmtId="0" fontId="115" fillId="0" borderId="35" xfId="0" applyFont="1" applyBorder="1" applyAlignment="1">
      <alignment horizontal="justify" vertical="center"/>
    </xf>
    <xf numFmtId="0" fontId="19" fillId="0" borderId="41" xfId="1491" applyFont="1" applyBorder="1"/>
    <xf numFmtId="1" fontId="19" fillId="0" borderId="0" xfId="0" applyNumberFormat="1" applyFont="1" applyAlignment="1">
      <alignment horizontal="right" indent="1"/>
    </xf>
    <xf numFmtId="0" fontId="125" fillId="0" borderId="0" xfId="0" applyFont="1" applyAlignment="1">
      <alignment vertical="top"/>
    </xf>
    <xf numFmtId="0" fontId="146" fillId="8" borderId="15" xfId="69" applyFont="1" applyFill="1" applyBorder="1" applyAlignment="1">
      <alignment vertical="center"/>
    </xf>
    <xf numFmtId="0" fontId="146" fillId="8" borderId="15" xfId="69" applyFont="1" applyFill="1" applyBorder="1" applyAlignment="1">
      <alignment horizontal="center"/>
    </xf>
    <xf numFmtId="0" fontId="120" fillId="7" borderId="13" xfId="69" applyFont="1" applyFill="1" applyBorder="1" applyAlignment="1">
      <alignment vertical="center"/>
    </xf>
    <xf numFmtId="0" fontId="120" fillId="7" borderId="14" xfId="69" applyFont="1" applyFill="1" applyBorder="1" applyAlignment="1">
      <alignment vertical="center"/>
    </xf>
    <xf numFmtId="0" fontId="121" fillId="7" borderId="15" xfId="5" applyFont="1" applyFill="1" applyBorder="1" applyAlignment="1" applyProtection="1">
      <alignment horizontal="left" vertical="center"/>
      <protection locked="0"/>
    </xf>
    <xf numFmtId="0" fontId="121" fillId="7" borderId="15" xfId="5" applyFont="1" applyFill="1" applyBorder="1" applyAlignment="1" applyProtection="1">
      <alignment horizontal="center" vertical="center"/>
      <protection locked="0"/>
    </xf>
    <xf numFmtId="0" fontId="121" fillId="7" borderId="14" xfId="5" applyFont="1" applyFill="1" applyBorder="1" applyAlignment="1" applyProtection="1">
      <alignment horizontal="left" vertical="center"/>
      <protection locked="0"/>
    </xf>
    <xf numFmtId="0" fontId="121" fillId="7" borderId="14" xfId="5" applyFont="1" applyFill="1" applyBorder="1" applyAlignment="1" applyProtection="1">
      <alignment horizontal="center"/>
      <protection locked="0"/>
    </xf>
    <xf numFmtId="0" fontId="147" fillId="6" borderId="13" xfId="69" applyFont="1" applyFill="1" applyBorder="1" applyAlignment="1">
      <alignment vertical="center"/>
    </xf>
    <xf numFmtId="0" fontId="121" fillId="6" borderId="13" xfId="5" applyFont="1" applyFill="1" applyBorder="1" applyAlignment="1" applyProtection="1">
      <alignment horizontal="center"/>
      <protection locked="0"/>
    </xf>
    <xf numFmtId="0" fontId="120" fillId="0" borderId="13" xfId="2" applyFont="1" applyBorder="1" applyAlignment="1">
      <alignment horizontal="left" indent="2"/>
    </xf>
    <xf numFmtId="0" fontId="120" fillId="0" borderId="13" xfId="71" applyFont="1" applyBorder="1" applyAlignment="1">
      <alignment horizontal="center"/>
    </xf>
    <xf numFmtId="0" fontId="120" fillId="0" borderId="13" xfId="2" applyFont="1" applyBorder="1" applyAlignment="1">
      <alignment horizontal="left" wrapText="1" indent="3"/>
    </xf>
    <xf numFmtId="0" fontId="120" fillId="0" borderId="13" xfId="71" applyFont="1" applyBorder="1" applyAlignment="1">
      <alignment horizontal="center" wrapText="1"/>
    </xf>
    <xf numFmtId="0" fontId="120" fillId="0" borderId="13" xfId="0" applyFont="1" applyBorder="1" applyAlignment="1">
      <alignment horizontal="center"/>
    </xf>
    <xf numFmtId="0" fontId="120" fillId="0" borderId="13" xfId="2" applyFont="1" applyBorder="1" applyAlignment="1">
      <alignment horizontal="left" wrapText="1" indent="2"/>
    </xf>
    <xf numFmtId="0" fontId="120" fillId="0" borderId="13" xfId="2" applyFont="1" applyBorder="1" applyAlignment="1">
      <alignment horizontal="left" indent="7"/>
    </xf>
    <xf numFmtId="0" fontId="117" fillId="0" borderId="13" xfId="71" applyFont="1" applyBorder="1" applyAlignment="1">
      <alignment horizontal="center" wrapText="1"/>
    </xf>
    <xf numFmtId="0" fontId="120" fillId="0" borderId="13" xfId="2" applyFont="1" applyBorder="1" applyAlignment="1">
      <alignment horizontal="left" indent="3"/>
    </xf>
    <xf numFmtId="0" fontId="120" fillId="0" borderId="13" xfId="0" applyFont="1" applyBorder="1" applyAlignment="1">
      <alignment horizontal="left" indent="4"/>
    </xf>
    <xf numFmtId="0" fontId="120" fillId="0" borderId="13" xfId="0" applyFont="1" applyBorder="1" applyAlignment="1">
      <alignment horizontal="left" indent="3"/>
    </xf>
    <xf numFmtId="0" fontId="147" fillId="6" borderId="13" xfId="2" applyFont="1" applyFill="1" applyBorder="1" applyAlignment="1">
      <alignment horizontal="left"/>
    </xf>
    <xf numFmtId="0" fontId="120" fillId="6" borderId="13" xfId="71" applyFont="1" applyFill="1" applyBorder="1" applyAlignment="1">
      <alignment horizontal="center"/>
    </xf>
    <xf numFmtId="0" fontId="147" fillId="6" borderId="13" xfId="69" applyFont="1" applyFill="1" applyBorder="1" applyAlignment="1">
      <alignment horizontal="left" vertical="center"/>
    </xf>
    <xf numFmtId="0" fontId="147" fillId="6" borderId="13" xfId="71" applyFont="1" applyFill="1" applyBorder="1" applyAlignment="1">
      <alignment horizontal="center"/>
    </xf>
    <xf numFmtId="0" fontId="147" fillId="0" borderId="13" xfId="2" applyFont="1" applyBorder="1" applyAlignment="1">
      <alignment horizontal="left" indent="2"/>
    </xf>
    <xf numFmtId="0" fontId="121" fillId="0" borderId="13" xfId="71" applyFont="1" applyBorder="1" applyAlignment="1">
      <alignment horizontal="center"/>
    </xf>
    <xf numFmtId="0" fontId="120" fillId="0" borderId="14" xfId="2" applyFont="1" applyBorder="1" applyAlignment="1">
      <alignment horizontal="left" indent="2"/>
    </xf>
    <xf numFmtId="0" fontId="147" fillId="9" borderId="14" xfId="71" applyFont="1" applyFill="1" applyBorder="1" applyAlignment="1">
      <alignment horizontal="center"/>
    </xf>
    <xf numFmtId="0" fontId="147" fillId="6" borderId="13" xfId="2" applyFont="1" applyFill="1" applyBorder="1" applyAlignment="1">
      <alignment horizontal="left" indent="1"/>
    </xf>
    <xf numFmtId="0" fontId="120" fillId="0" borderId="13" xfId="72" applyFont="1" applyBorder="1" applyAlignment="1">
      <alignment horizontal="left" vertical="center" indent="3"/>
    </xf>
    <xf numFmtId="0" fontId="120" fillId="0" borderId="13" xfId="2" applyFont="1" applyBorder="1" applyAlignment="1">
      <alignment horizontal="left" indent="5"/>
    </xf>
    <xf numFmtId="0" fontId="147" fillId="0" borderId="13" xfId="71" applyFont="1" applyBorder="1" applyAlignment="1">
      <alignment horizontal="center"/>
    </xf>
    <xf numFmtId="0" fontId="121" fillId="7" borderId="15" xfId="5" applyFont="1" applyFill="1" applyBorder="1" applyAlignment="1" applyProtection="1">
      <alignment horizontal="center"/>
      <protection locked="0"/>
    </xf>
    <xf numFmtId="0" fontId="121" fillId="7" borderId="13" xfId="5" applyFont="1" applyFill="1" applyBorder="1" applyAlignment="1" applyProtection="1">
      <alignment horizontal="left" vertical="center"/>
      <protection locked="0"/>
    </xf>
    <xf numFmtId="0" fontId="121" fillId="7" borderId="13" xfId="5" applyFont="1" applyFill="1" applyBorder="1" applyAlignment="1" applyProtection="1">
      <alignment horizontal="center"/>
      <protection locked="0"/>
    </xf>
    <xf numFmtId="0" fontId="120" fillId="0" borderId="12" xfId="70" applyFont="1" applyBorder="1"/>
    <xf numFmtId="0" fontId="120" fillId="0" borderId="12" xfId="69" applyFont="1" applyBorder="1" applyAlignment="1">
      <alignment horizontal="center"/>
    </xf>
    <xf numFmtId="0" fontId="148" fillId="0" borderId="0" xfId="69" applyFont="1" applyAlignment="1">
      <alignment vertical="top" wrapText="1"/>
    </xf>
    <xf numFmtId="0" fontId="120" fillId="0" borderId="0" xfId="69" applyFont="1" applyAlignment="1">
      <alignment vertical="top" wrapText="1"/>
    </xf>
    <xf numFmtId="0" fontId="149" fillId="0" borderId="0" xfId="69" applyFont="1"/>
    <xf numFmtId="0" fontId="120" fillId="0" borderId="0" xfId="69" applyFont="1"/>
    <xf numFmtId="0" fontId="150" fillId="0" borderId="0" xfId="4" applyFont="1"/>
    <xf numFmtId="0" fontId="120" fillId="0" borderId="0" xfId="69" applyFont="1" applyAlignment="1">
      <alignment horizontal="center"/>
    </xf>
    <xf numFmtId="0" fontId="146" fillId="8" borderId="37" xfId="69" applyFont="1" applyFill="1" applyBorder="1" applyAlignment="1">
      <alignment vertical="center"/>
    </xf>
    <xf numFmtId="0" fontId="146" fillId="8" borderId="39" xfId="69" applyFont="1" applyFill="1" applyBorder="1" applyAlignment="1">
      <alignment vertical="center"/>
    </xf>
    <xf numFmtId="0" fontId="147" fillId="7" borderId="13" xfId="70" applyFont="1" applyFill="1" applyBorder="1" applyAlignment="1">
      <alignment horizontal="center" vertical="center"/>
    </xf>
    <xf numFmtId="0" fontId="121" fillId="7" borderId="13" xfId="70" applyFont="1" applyFill="1" applyBorder="1" applyAlignment="1">
      <alignment horizontal="center" vertical="center"/>
    </xf>
    <xf numFmtId="0" fontId="147" fillId="7" borderId="14" xfId="70" applyFont="1" applyFill="1" applyBorder="1" applyAlignment="1">
      <alignment horizontal="center" vertical="center"/>
    </xf>
    <xf numFmtId="0" fontId="147" fillId="7" borderId="7" xfId="70" applyFont="1" applyFill="1" applyBorder="1" applyAlignment="1">
      <alignment horizontal="center" vertical="center"/>
    </xf>
    <xf numFmtId="3" fontId="121" fillId="7" borderId="15" xfId="5" applyNumberFormat="1" applyFont="1" applyFill="1" applyBorder="1" applyAlignment="1" applyProtection="1">
      <alignment horizontal="right" vertical="center"/>
      <protection locked="0"/>
    </xf>
    <xf numFmtId="176" fontId="121" fillId="7" borderId="14" xfId="12" applyNumberFormat="1" applyFont="1" applyFill="1" applyBorder="1" applyAlignment="1" applyProtection="1">
      <alignment horizontal="right" vertical="center"/>
      <protection locked="0"/>
    </xf>
    <xf numFmtId="3" fontId="147" fillId="6" borderId="13" xfId="69" applyNumberFormat="1" applyFont="1" applyFill="1" applyBorder="1"/>
    <xf numFmtId="3" fontId="147" fillId="6" borderId="0" xfId="69" applyNumberFormat="1" applyFont="1" applyFill="1"/>
    <xf numFmtId="3" fontId="147" fillId="6" borderId="6" xfId="69" applyNumberFormat="1" applyFont="1" applyFill="1" applyBorder="1"/>
    <xf numFmtId="0" fontId="147" fillId="0" borderId="0" xfId="69" applyFont="1"/>
    <xf numFmtId="3" fontId="117" fillId="0" borderId="13" xfId="69" applyNumberFormat="1" applyFont="1" applyBorder="1"/>
    <xf numFmtId="3" fontId="120" fillId="0" borderId="13" xfId="69" applyNumberFormat="1" applyFont="1" applyBorder="1"/>
    <xf numFmtId="3" fontId="117" fillId="0" borderId="0" xfId="69" applyNumberFormat="1" applyFont="1"/>
    <xf numFmtId="3" fontId="117" fillId="0" borderId="6" xfId="69" applyNumberFormat="1" applyFont="1" applyBorder="1"/>
    <xf numFmtId="3" fontId="120" fillId="0" borderId="0" xfId="69" applyNumberFormat="1" applyFont="1"/>
    <xf numFmtId="3" fontId="120" fillId="0" borderId="6" xfId="69" applyNumberFormat="1" applyFont="1" applyBorder="1"/>
    <xf numFmtId="3" fontId="121" fillId="7" borderId="39" xfId="5" applyNumberFormat="1" applyFont="1" applyFill="1" applyBorder="1" applyAlignment="1" applyProtection="1">
      <alignment horizontal="right" vertical="center"/>
      <protection locked="0"/>
    </xf>
    <xf numFmtId="176" fontId="121" fillId="7" borderId="7" xfId="12" applyNumberFormat="1" applyFont="1" applyFill="1" applyBorder="1" applyAlignment="1" applyProtection="1">
      <alignment horizontal="right" vertical="center"/>
      <protection locked="0"/>
    </xf>
    <xf numFmtId="3" fontId="121" fillId="6" borderId="13" xfId="69" applyNumberFormat="1" applyFont="1" applyFill="1" applyBorder="1"/>
    <xf numFmtId="3" fontId="121" fillId="7" borderId="15" xfId="5" applyNumberFormat="1" applyFont="1" applyFill="1" applyBorder="1" applyProtection="1">
      <protection locked="0"/>
    </xf>
    <xf numFmtId="3" fontId="121" fillId="10" borderId="15" xfId="5" applyNumberFormat="1" applyFont="1" applyFill="1" applyBorder="1" applyProtection="1">
      <protection locked="0"/>
    </xf>
    <xf numFmtId="176" fontId="121" fillId="7" borderId="13" xfId="25" applyNumberFormat="1" applyFont="1" applyFill="1" applyBorder="1" applyAlignment="1" applyProtection="1">
      <protection locked="0"/>
    </xf>
    <xf numFmtId="3" fontId="120" fillId="0" borderId="12" xfId="69" applyNumberFormat="1" applyFont="1" applyBorder="1" applyAlignment="1">
      <alignment horizontal="center"/>
    </xf>
    <xf numFmtId="3" fontId="120" fillId="0" borderId="40" xfId="29" applyNumberFormat="1" applyFont="1" applyFill="1" applyBorder="1" applyAlignment="1">
      <alignment wrapText="1"/>
    </xf>
    <xf numFmtId="166" fontId="120" fillId="0" borderId="0" xfId="69" applyNumberFormat="1" applyFont="1"/>
    <xf numFmtId="168" fontId="120" fillId="0" borderId="0" xfId="12" applyNumberFormat="1" applyFont="1" applyFill="1" applyBorder="1" applyAlignment="1" applyProtection="1"/>
    <xf numFmtId="0" fontId="120" fillId="7" borderId="70" xfId="69" applyFont="1" applyFill="1" applyBorder="1" applyAlignment="1">
      <alignment vertical="center"/>
    </xf>
    <xf numFmtId="0" fontId="120" fillId="7" borderId="71" xfId="69" applyFont="1" applyFill="1" applyBorder="1" applyAlignment="1">
      <alignment vertical="center"/>
    </xf>
    <xf numFmtId="0" fontId="121" fillId="7" borderId="13" xfId="5" applyFont="1" applyFill="1" applyBorder="1" applyAlignment="1" applyProtection="1">
      <alignment horizontal="center" vertical="center"/>
      <protection locked="0"/>
    </xf>
    <xf numFmtId="0" fontId="147" fillId="7" borderId="6" xfId="70" applyFont="1" applyFill="1" applyBorder="1" applyAlignment="1">
      <alignment horizontal="center" vertical="center"/>
    </xf>
    <xf numFmtId="0" fontId="118" fillId="0" borderId="35" xfId="0" applyFont="1" applyBorder="1" applyAlignment="1">
      <alignment vertical="center"/>
    </xf>
    <xf numFmtId="166" fontId="132" fillId="0" borderId="0" xfId="0" applyNumberFormat="1" applyFont="1" applyAlignment="1">
      <alignment horizontal="center" vertical="center"/>
    </xf>
    <xf numFmtId="2" fontId="115" fillId="0" borderId="0" xfId="0" applyNumberFormat="1" applyFont="1" applyAlignment="1">
      <alignment horizontal="center" vertical="center"/>
    </xf>
    <xf numFmtId="172" fontId="115" fillId="0" borderId="0" xfId="0" applyNumberFormat="1" applyFont="1" applyAlignment="1">
      <alignment horizontal="center" vertical="center"/>
    </xf>
    <xf numFmtId="166" fontId="116" fillId="0" borderId="0" xfId="0" applyNumberFormat="1" applyFont="1" applyAlignment="1">
      <alignment horizontal="center" vertical="center"/>
    </xf>
    <xf numFmtId="0" fontId="116" fillId="0" borderId="0" xfId="0" applyFont="1" applyAlignment="1">
      <alignment vertical="center"/>
    </xf>
    <xf numFmtId="172" fontId="116" fillId="0" borderId="0" xfId="0" applyNumberFormat="1" applyFont="1" applyAlignment="1">
      <alignment horizontal="center" vertical="center"/>
    </xf>
    <xf numFmtId="0" fontId="119" fillId="0" borderId="0" xfId="0" applyFont="1" applyAlignment="1">
      <alignment vertical="center"/>
    </xf>
    <xf numFmtId="3" fontId="120" fillId="0" borderId="0" xfId="29" applyNumberFormat="1" applyFont="1" applyFill="1" applyBorder="1" applyAlignment="1">
      <alignment wrapText="1"/>
    </xf>
    <xf numFmtId="0" fontId="146" fillId="0" borderId="0" xfId="69" applyFont="1" applyAlignment="1">
      <alignment vertical="center"/>
    </xf>
    <xf numFmtId="0" fontId="121" fillId="0" borderId="0" xfId="70" applyFont="1" applyAlignment="1">
      <alignment horizontal="center" vertical="center"/>
    </xf>
    <xf numFmtId="0" fontId="147" fillId="0" borderId="0" xfId="70" applyFont="1" applyAlignment="1">
      <alignment horizontal="center" vertical="center"/>
    </xf>
    <xf numFmtId="3" fontId="121" fillId="0" borderId="0" xfId="5" applyNumberFormat="1" applyFont="1" applyAlignment="1" applyProtection="1">
      <alignment horizontal="right" vertical="center"/>
      <protection locked="0"/>
    </xf>
    <xf numFmtId="176" fontId="121" fillId="0" borderId="0" xfId="12" applyNumberFormat="1" applyFont="1" applyFill="1" applyBorder="1" applyAlignment="1" applyProtection="1">
      <alignment horizontal="right" vertical="center"/>
      <protection locked="0"/>
    </xf>
    <xf numFmtId="3" fontId="147" fillId="0" borderId="0" xfId="69" applyNumberFormat="1" applyFont="1"/>
    <xf numFmtId="3" fontId="121" fillId="0" borderId="0" xfId="69" applyNumberFormat="1" applyFont="1"/>
    <xf numFmtId="3" fontId="121" fillId="0" borderId="0" xfId="5" applyNumberFormat="1" applyFont="1" applyProtection="1">
      <protection locked="0"/>
    </xf>
    <xf numFmtId="176" fontId="121" fillId="0" borderId="0" xfId="25" applyNumberFormat="1" applyFont="1" applyFill="1" applyBorder="1" applyAlignment="1" applyProtection="1">
      <protection locked="0"/>
    </xf>
    <xf numFmtId="0" fontId="124" fillId="0" borderId="35" xfId="1503" applyFont="1" applyBorder="1"/>
    <xf numFmtId="0" fontId="19" fillId="0" borderId="1" xfId="1491" applyFont="1" applyBorder="1"/>
    <xf numFmtId="0" fontId="19" fillId="0" borderId="37" xfId="1491" applyFont="1" applyBorder="1"/>
    <xf numFmtId="0" fontId="19" fillId="0" borderId="35" xfId="1491" applyFont="1" applyBorder="1"/>
    <xf numFmtId="165" fontId="116" fillId="0" borderId="35" xfId="6" applyFont="1" applyBorder="1"/>
    <xf numFmtId="0" fontId="119" fillId="0" borderId="1" xfId="1491" applyFont="1" applyBorder="1" applyAlignment="1">
      <alignment horizontal="center"/>
    </xf>
    <xf numFmtId="166" fontId="19" fillId="0" borderId="37" xfId="1491" applyNumberFormat="1" applyFont="1" applyBorder="1" applyAlignment="1">
      <alignment horizontal="center"/>
    </xf>
    <xf numFmtId="166" fontId="19" fillId="0" borderId="0" xfId="1491" applyNumberFormat="1" applyFont="1" applyAlignment="1">
      <alignment horizontal="center"/>
    </xf>
    <xf numFmtId="166" fontId="19" fillId="0" borderId="35" xfId="1491" applyNumberFormat="1" applyFont="1" applyBorder="1" applyAlignment="1">
      <alignment horizontal="center"/>
    </xf>
    <xf numFmtId="0" fontId="125" fillId="0" borderId="0" xfId="1491" applyFont="1" applyAlignment="1">
      <alignment horizontal="right"/>
    </xf>
    <xf numFmtId="0" fontId="128" fillId="0" borderId="35" xfId="1503" applyFont="1" applyBorder="1"/>
    <xf numFmtId="0" fontId="118" fillId="0" borderId="2" xfId="0" applyFont="1" applyBorder="1" applyAlignment="1">
      <alignment vertical="center"/>
    </xf>
    <xf numFmtId="0" fontId="132" fillId="0" borderId="3" xfId="0" applyFont="1" applyBorder="1" applyAlignment="1">
      <alignment vertical="top" wrapText="1"/>
    </xf>
    <xf numFmtId="0" fontId="132" fillId="0" borderId="3" xfId="0" applyFont="1" applyBorder="1" applyAlignment="1">
      <alignment horizontal="right"/>
    </xf>
    <xf numFmtId="0" fontId="125" fillId="0" borderId="9" xfId="0" applyFont="1" applyBorder="1" applyAlignment="1">
      <alignment vertical="center" wrapText="1"/>
    </xf>
    <xf numFmtId="165" fontId="116" fillId="0" borderId="2" xfId="6" applyFont="1" applyBorder="1"/>
    <xf numFmtId="0" fontId="119" fillId="0" borderId="72" xfId="1491" applyFont="1" applyBorder="1"/>
    <xf numFmtId="0" fontId="19" fillId="0" borderId="1" xfId="0" applyFont="1" applyBorder="1" applyAlignment="1">
      <alignment vertical="center" wrapText="1"/>
    </xf>
    <xf numFmtId="0" fontId="19" fillId="0" borderId="1" xfId="0" applyFont="1" applyBorder="1" applyAlignment="1">
      <alignment horizontal="left" vertical="center" wrapText="1" indent="1"/>
    </xf>
    <xf numFmtId="0" fontId="125" fillId="0" borderId="16" xfId="0" applyFont="1" applyBorder="1" applyAlignment="1">
      <alignment horizontal="left" vertical="center" wrapText="1" indent="2"/>
    </xf>
    <xf numFmtId="0" fontId="125" fillId="0" borderId="0" xfId="0" applyFont="1" applyAlignment="1">
      <alignment horizontal="right" vertical="top"/>
    </xf>
    <xf numFmtId="3" fontId="119" fillId="0" borderId="72" xfId="0" applyNumberFormat="1" applyFont="1" applyBorder="1" applyAlignment="1">
      <alignment horizontal="center" vertical="center" wrapText="1"/>
    </xf>
    <xf numFmtId="3" fontId="119"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3" fontId="19" fillId="0" borderId="1" xfId="0" applyNumberFormat="1" applyFont="1" applyBorder="1" applyAlignment="1">
      <alignment horizontal="center" vertical="center" wrapText="1"/>
    </xf>
    <xf numFmtId="166" fontId="119" fillId="0" borderId="1" xfId="0" applyNumberFormat="1" applyFont="1" applyBorder="1" applyAlignment="1">
      <alignment horizontal="center" vertical="center" wrapText="1"/>
    </xf>
    <xf numFmtId="0" fontId="125" fillId="0" borderId="8" xfId="0" applyFont="1" applyBorder="1" applyAlignment="1">
      <alignment horizontal="center" vertical="center" wrapText="1"/>
    </xf>
    <xf numFmtId="0" fontId="125" fillId="0" borderId="16" xfId="0" applyFont="1" applyBorder="1" applyAlignment="1">
      <alignment horizontal="center" vertical="center" wrapText="1"/>
    </xf>
    <xf numFmtId="0" fontId="119" fillId="0" borderId="16" xfId="0" applyFont="1" applyBorder="1"/>
    <xf numFmtId="3" fontId="119" fillId="0" borderId="72" xfId="8" applyNumberFormat="1" applyFont="1" applyBorder="1" applyAlignment="1">
      <alignment horizontal="center" vertical="center" wrapText="1"/>
    </xf>
    <xf numFmtId="3" fontId="19" fillId="0" borderId="0" xfId="1491" applyNumberFormat="1" applyFont="1" applyAlignment="1">
      <alignment horizontal="center"/>
    </xf>
    <xf numFmtId="3" fontId="19" fillId="0" borderId="1" xfId="1491" applyNumberFormat="1" applyFont="1" applyBorder="1" applyAlignment="1">
      <alignment horizontal="center"/>
    </xf>
    <xf numFmtId="3" fontId="119" fillId="0" borderId="16" xfId="0" applyNumberFormat="1" applyFont="1" applyBorder="1"/>
    <xf numFmtId="167" fontId="119" fillId="0" borderId="16" xfId="0" applyNumberFormat="1" applyFont="1" applyBorder="1" applyAlignment="1">
      <alignment horizontal="center"/>
    </xf>
    <xf numFmtId="166" fontId="121" fillId="0" borderId="2" xfId="8" applyNumberFormat="1" applyFont="1" applyFill="1" applyBorder="1"/>
    <xf numFmtId="166" fontId="117" fillId="0" borderId="0" xfId="8" applyNumberFormat="1" applyFont="1" applyFill="1"/>
    <xf numFmtId="1" fontId="19" fillId="0" borderId="0" xfId="51" applyNumberFormat="1" applyFont="1"/>
    <xf numFmtId="0" fontId="144" fillId="0" borderId="0" xfId="51" applyFont="1"/>
    <xf numFmtId="0" fontId="129" fillId="0" borderId="0" xfId="51" applyFont="1"/>
    <xf numFmtId="166" fontId="117" fillId="0" borderId="2" xfId="8" applyNumberFormat="1" applyFont="1" applyFill="1" applyBorder="1"/>
    <xf numFmtId="166" fontId="117" fillId="0" borderId="1" xfId="8" applyNumberFormat="1" applyFont="1" applyFill="1" applyBorder="1"/>
    <xf numFmtId="166" fontId="19" fillId="0" borderId="1" xfId="1491" applyNumberFormat="1" applyFont="1" applyBorder="1" applyAlignment="1">
      <alignment horizontal="center"/>
    </xf>
    <xf numFmtId="166" fontId="151" fillId="0" borderId="0" xfId="1491" applyNumberFormat="1" applyFont="1" applyAlignment="1">
      <alignment horizontal="center"/>
    </xf>
    <xf numFmtId="166" fontId="151" fillId="0" borderId="2" xfId="1491" applyNumberFormat="1" applyFont="1" applyBorder="1" applyAlignment="1">
      <alignment horizontal="center"/>
    </xf>
    <xf numFmtId="0" fontId="135" fillId="0" borderId="2" xfId="0" applyFont="1" applyBorder="1"/>
    <xf numFmtId="0" fontId="119" fillId="0" borderId="41" xfId="0" applyFont="1" applyBorder="1"/>
    <xf numFmtId="166" fontId="121" fillId="0" borderId="41" xfId="8" applyNumberFormat="1" applyFont="1" applyFill="1" applyBorder="1"/>
    <xf numFmtId="0" fontId="128" fillId="0" borderId="2" xfId="51" applyFont="1" applyBorder="1"/>
    <xf numFmtId="166" fontId="121" fillId="0" borderId="1" xfId="8" applyNumberFormat="1" applyFont="1" applyBorder="1" applyAlignment="1">
      <alignment horizontal="center"/>
    </xf>
    <xf numFmtId="166" fontId="117" fillId="0" borderId="0" xfId="8" applyNumberFormat="1" applyFont="1" applyBorder="1" applyAlignment="1">
      <alignment horizontal="center"/>
    </xf>
    <xf numFmtId="166" fontId="117" fillId="0" borderId="0" xfId="8" applyNumberFormat="1" applyFont="1" applyAlignment="1">
      <alignment horizontal="center"/>
    </xf>
    <xf numFmtId="166" fontId="117" fillId="0" borderId="1" xfId="8" applyNumberFormat="1" applyFont="1" applyBorder="1" applyAlignment="1">
      <alignment horizontal="center"/>
    </xf>
    <xf numFmtId="166" fontId="121" fillId="0" borderId="16" xfId="8" applyNumberFormat="1" applyFont="1" applyBorder="1" applyAlignment="1">
      <alignment horizontal="center"/>
    </xf>
    <xf numFmtId="166" fontId="117" fillId="0" borderId="16" xfId="8" applyNumberFormat="1" applyFont="1" applyBorder="1" applyAlignment="1">
      <alignment horizontal="center"/>
    </xf>
    <xf numFmtId="0" fontId="121" fillId="0" borderId="1" xfId="8" applyNumberFormat="1" applyFont="1" applyBorder="1" applyAlignment="1">
      <alignment horizontal="center"/>
    </xf>
    <xf numFmtId="166" fontId="117" fillId="0" borderId="2" xfId="8" applyNumberFormat="1" applyFont="1" applyBorder="1" applyAlignment="1">
      <alignment horizontal="center"/>
    </xf>
    <xf numFmtId="167" fontId="19" fillId="0" borderId="0" xfId="0" applyNumberFormat="1" applyFont="1" applyAlignment="1">
      <alignment horizontal="center"/>
    </xf>
    <xf numFmtId="167" fontId="19" fillId="0" borderId="2" xfId="0" applyNumberFormat="1" applyFont="1" applyBorder="1" applyAlignment="1">
      <alignment horizontal="center"/>
    </xf>
    <xf numFmtId="0" fontId="119" fillId="0" borderId="41" xfId="1491" applyFont="1" applyBorder="1" applyAlignment="1">
      <alignment horizontal="center"/>
    </xf>
    <xf numFmtId="0" fontId="115" fillId="0" borderId="35" xfId="0" applyFont="1" applyBorder="1" applyAlignment="1">
      <alignment vertical="center"/>
    </xf>
    <xf numFmtId="0" fontId="115" fillId="0" borderId="2" xfId="0" applyFont="1" applyBorder="1" applyAlignment="1">
      <alignment horizontal="justify" vertical="center" wrapText="1"/>
    </xf>
    <xf numFmtId="0" fontId="118" fillId="0" borderId="2" xfId="0" applyFont="1" applyBorder="1" applyAlignment="1">
      <alignment vertical="center" wrapText="1"/>
    </xf>
    <xf numFmtId="0" fontId="119" fillId="0" borderId="41" xfId="0" applyFont="1" applyBorder="1" applyAlignment="1">
      <alignment vertical="center" wrapText="1"/>
    </xf>
    <xf numFmtId="0" fontId="119" fillId="0" borderId="41" xfId="0" applyFont="1" applyBorder="1" applyAlignment="1">
      <alignment horizontal="center" vertical="center" wrapText="1"/>
    </xf>
    <xf numFmtId="1" fontId="119" fillId="0" borderId="41" xfId="0" applyNumberFormat="1" applyFont="1" applyBorder="1" applyAlignment="1">
      <alignment horizontal="center" vertical="center" wrapText="1"/>
    </xf>
    <xf numFmtId="0" fontId="128" fillId="0" borderId="2" xfId="0" applyFont="1" applyBorder="1"/>
    <xf numFmtId="0" fontId="19" fillId="0" borderId="41" xfId="0" applyFont="1" applyBorder="1"/>
    <xf numFmtId="166" fontId="19" fillId="0" borderId="2" xfId="0" applyNumberFormat="1" applyFont="1" applyBorder="1"/>
    <xf numFmtId="0" fontId="119" fillId="0" borderId="41" xfId="0" applyFont="1" applyBorder="1" applyAlignment="1">
      <alignment horizontal="center"/>
    </xf>
    <xf numFmtId="166" fontId="19" fillId="0" borderId="2" xfId="0" applyNumberFormat="1" applyFont="1" applyBorder="1" applyAlignment="1">
      <alignment horizontal="center"/>
    </xf>
    <xf numFmtId="0" fontId="121" fillId="0" borderId="41" xfId="0" applyFont="1" applyBorder="1" applyAlignment="1">
      <alignment horizontal="center"/>
    </xf>
    <xf numFmtId="0" fontId="125" fillId="0" borderId="0" xfId="0" applyFont="1" applyAlignment="1">
      <alignment vertical="center" wrapText="1"/>
    </xf>
    <xf numFmtId="0" fontId="132" fillId="0" borderId="0" xfId="0" applyFont="1" applyAlignment="1">
      <alignment horizontal="right"/>
    </xf>
    <xf numFmtId="0" fontId="117" fillId="0" borderId="2" xfId="0" applyFont="1" applyBorder="1" applyAlignment="1">
      <alignment horizontal="left" indent="1"/>
    </xf>
    <xf numFmtId="167" fontId="117" fillId="0" borderId="2" xfId="0" applyNumberFormat="1" applyFont="1" applyBorder="1" applyAlignment="1">
      <alignment horizontal="center"/>
    </xf>
    <xf numFmtId="167" fontId="117" fillId="0" borderId="0" xfId="0" applyNumberFormat="1" applyFont="1" applyAlignment="1">
      <alignment horizontal="left" indent="1"/>
    </xf>
    <xf numFmtId="167" fontId="117" fillId="0" borderId="2" xfId="0" applyNumberFormat="1" applyFont="1" applyBorder="1" applyAlignment="1">
      <alignment horizontal="left" indent="1"/>
    </xf>
    <xf numFmtId="0" fontId="121" fillId="0" borderId="0" xfId="0" applyFont="1" applyAlignment="1">
      <alignment horizontal="left"/>
    </xf>
    <xf numFmtId="0" fontId="132" fillId="0" borderId="0" xfId="0" applyFont="1" applyAlignment="1">
      <alignment horizontal="center" vertical="center" wrapText="1"/>
    </xf>
    <xf numFmtId="0" fontId="132" fillId="0" borderId="0" xfId="0" applyFont="1" applyAlignment="1">
      <alignment horizontal="center" vertical="center"/>
    </xf>
    <xf numFmtId="0" fontId="115" fillId="0" borderId="2" xfId="0" applyFont="1" applyBorder="1" applyAlignment="1">
      <alignment vertical="center"/>
    </xf>
    <xf numFmtId="0" fontId="19" fillId="0" borderId="0" xfId="0" applyFont="1" applyAlignment="1">
      <alignment horizontal="center" vertical="center"/>
    </xf>
    <xf numFmtId="0" fontId="116" fillId="0" borderId="41" xfId="0" applyFont="1" applyBorder="1" applyAlignment="1">
      <alignment horizontal="justify" vertical="center"/>
    </xf>
    <xf numFmtId="0" fontId="116" fillId="0" borderId="41" xfId="0" applyFont="1" applyBorder="1" applyAlignment="1">
      <alignment horizontal="center" vertical="center" wrapText="1"/>
    </xf>
    <xf numFmtId="0" fontId="116" fillId="0" borderId="41" xfId="0" applyFont="1" applyBorder="1" applyAlignment="1">
      <alignment horizontal="center" vertical="center"/>
    </xf>
    <xf numFmtId="0" fontId="116" fillId="0" borderId="72" xfId="0" applyFont="1" applyBorder="1" applyAlignment="1">
      <alignment vertical="center"/>
    </xf>
    <xf numFmtId="0" fontId="152" fillId="65" borderId="72" xfId="0" applyFont="1" applyFill="1" applyBorder="1" applyAlignment="1">
      <alignment horizontal="center" vertical="center" wrapText="1"/>
    </xf>
    <xf numFmtId="0" fontId="152" fillId="65" borderId="72" xfId="0" applyFont="1" applyFill="1" applyBorder="1" applyAlignment="1">
      <alignment horizontal="center" vertical="center"/>
    </xf>
    <xf numFmtId="0" fontId="152" fillId="66" borderId="72" xfId="0" applyFont="1" applyFill="1" applyBorder="1" applyAlignment="1">
      <alignment horizontal="center" vertical="center" wrapText="1"/>
    </xf>
    <xf numFmtId="0" fontId="128" fillId="0" borderId="0" xfId="0" applyFont="1" applyAlignment="1">
      <alignment vertical="center"/>
    </xf>
    <xf numFmtId="0" fontId="128" fillId="0" borderId="2" xfId="0" applyFont="1" applyBorder="1" applyAlignment="1">
      <alignment vertical="center"/>
    </xf>
    <xf numFmtId="0" fontId="116" fillId="0" borderId="41" xfId="0" applyFont="1" applyBorder="1" applyAlignment="1">
      <alignment horizontal="justify" vertical="center" wrapText="1"/>
    </xf>
    <xf numFmtId="0" fontId="116" fillId="0" borderId="73" xfId="0" applyFont="1" applyBorder="1" applyAlignment="1">
      <alignment vertical="center"/>
    </xf>
    <xf numFmtId="0" fontId="116" fillId="0" borderId="73" xfId="0" applyFont="1" applyBorder="1" applyAlignment="1">
      <alignment horizontal="center" vertical="center"/>
    </xf>
    <xf numFmtId="0" fontId="132" fillId="0" borderId="75" xfId="0" applyFont="1" applyBorder="1" applyAlignment="1">
      <alignment vertical="center"/>
    </xf>
    <xf numFmtId="0" fontId="116" fillId="0" borderId="75" xfId="0" applyFont="1" applyBorder="1" applyAlignment="1">
      <alignment horizontal="center" vertical="center"/>
    </xf>
    <xf numFmtId="0" fontId="116" fillId="0" borderId="72" xfId="0" applyFont="1" applyBorder="1" applyAlignment="1">
      <alignment horizontal="center" vertical="center"/>
    </xf>
    <xf numFmtId="0" fontId="116" fillId="0" borderId="72" xfId="0" applyFont="1" applyBorder="1" applyAlignment="1">
      <alignment horizontal="center" vertical="center" wrapText="1"/>
    </xf>
    <xf numFmtId="0" fontId="153" fillId="0" borderId="0" xfId="0" applyFont="1"/>
    <xf numFmtId="166" fontId="115" fillId="67" borderId="0" xfId="0" applyNumberFormat="1" applyFont="1" applyFill="1" applyAlignment="1">
      <alignment horizontal="center" vertical="center" wrapText="1"/>
    </xf>
    <xf numFmtId="166" fontId="19" fillId="0" borderId="0" xfId="0" applyNumberFormat="1" applyFont="1" applyAlignment="1">
      <alignment horizontal="center" vertical="center" wrapText="1"/>
    </xf>
    <xf numFmtId="0" fontId="19" fillId="0" borderId="35" xfId="0" applyFont="1" applyBorder="1" applyAlignment="1">
      <alignment vertical="center" wrapText="1"/>
    </xf>
    <xf numFmtId="2" fontId="19" fillId="67" borderId="0" xfId="0" applyNumberFormat="1" applyFont="1" applyFill="1" applyAlignment="1">
      <alignment horizontal="center" vertical="center" wrapText="1"/>
    </xf>
    <xf numFmtId="2" fontId="115" fillId="67" borderId="0" xfId="0" applyNumberFormat="1" applyFont="1" applyFill="1" applyAlignment="1">
      <alignment horizontal="center" vertical="center" wrapText="1"/>
    </xf>
    <xf numFmtId="2" fontId="19" fillId="0" borderId="0" xfId="0" applyNumberFormat="1" applyFont="1" applyAlignment="1">
      <alignment horizontal="center" vertical="center" wrapText="1"/>
    </xf>
    <xf numFmtId="2" fontId="19" fillId="67" borderId="35" xfId="0" applyNumberFormat="1" applyFont="1" applyFill="1" applyBorder="1" applyAlignment="1">
      <alignment horizontal="center" vertical="center" wrapText="1"/>
    </xf>
    <xf numFmtId="168" fontId="115" fillId="67" borderId="35" xfId="12" applyNumberFormat="1" applyFont="1" applyFill="1" applyBorder="1" applyAlignment="1">
      <alignment horizontal="center" vertical="center" wrapText="1"/>
    </xf>
    <xf numFmtId="168" fontId="19" fillId="0" borderId="35" xfId="12" applyNumberFormat="1" applyFont="1" applyBorder="1" applyAlignment="1">
      <alignment horizontal="center" vertical="center" wrapText="1"/>
    </xf>
    <xf numFmtId="168" fontId="115" fillId="0" borderId="35" xfId="12" applyNumberFormat="1" applyFont="1" applyBorder="1" applyAlignment="1">
      <alignment horizontal="center" vertical="center" wrapText="1"/>
    </xf>
    <xf numFmtId="0" fontId="125" fillId="0" borderId="3" xfId="0" applyFont="1" applyBorder="1" applyAlignment="1">
      <alignment vertical="top" wrapText="1"/>
    </xf>
    <xf numFmtId="0" fontId="125" fillId="0" borderId="0" xfId="0" applyFont="1" applyAlignment="1">
      <alignment horizontal="justify" vertical="center"/>
    </xf>
    <xf numFmtId="0" fontId="19" fillId="0" borderId="41" xfId="0" applyFont="1" applyBorder="1" applyAlignment="1">
      <alignment vertical="center" wrapText="1"/>
    </xf>
    <xf numFmtId="0" fontId="116" fillId="67" borderId="41" xfId="0" applyFont="1" applyFill="1" applyBorder="1" applyAlignment="1">
      <alignment horizontal="center" vertical="center" wrapText="1"/>
    </xf>
    <xf numFmtId="0" fontId="119" fillId="0" borderId="72" xfId="0" applyFont="1" applyBorder="1" applyAlignment="1">
      <alignment vertical="center" wrapText="1"/>
    </xf>
    <xf numFmtId="166" fontId="116" fillId="67" borderId="72" xfId="0" applyNumberFormat="1" applyFont="1" applyFill="1" applyBorder="1" applyAlignment="1">
      <alignment horizontal="center" vertical="center" wrapText="1"/>
    </xf>
    <xf numFmtId="166" fontId="119" fillId="0" borderId="72" xfId="0" applyNumberFormat="1" applyFont="1" applyBorder="1" applyAlignment="1">
      <alignment horizontal="center" vertical="center" wrapText="1"/>
    </xf>
    <xf numFmtId="166" fontId="115" fillId="67" borderId="1" xfId="0" applyNumberFormat="1" applyFont="1" applyFill="1" applyBorder="1" applyAlignment="1">
      <alignment horizontal="center" vertical="center" wrapText="1"/>
    </xf>
    <xf numFmtId="166" fontId="19" fillId="0" borderId="1" xfId="0" applyNumberFormat="1" applyFont="1" applyBorder="1" applyAlignment="1">
      <alignment horizontal="center" vertical="center" wrapText="1"/>
    </xf>
    <xf numFmtId="0" fontId="19" fillId="0" borderId="72" xfId="0" applyFont="1" applyBorder="1" applyAlignment="1">
      <alignment vertical="center" wrapText="1"/>
    </xf>
    <xf numFmtId="166" fontId="115" fillId="67" borderId="72" xfId="0" applyNumberFormat="1" applyFont="1" applyFill="1" applyBorder="1" applyAlignment="1">
      <alignment horizontal="center" vertical="center" wrapText="1"/>
    </xf>
    <xf numFmtId="166" fontId="19" fillId="0" borderId="72" xfId="0" applyNumberFormat="1" applyFont="1" applyBorder="1" applyAlignment="1">
      <alignment horizontal="center" vertical="center" wrapText="1"/>
    </xf>
    <xf numFmtId="0" fontId="119" fillId="0" borderId="1" xfId="0" applyFont="1" applyBorder="1" applyAlignment="1">
      <alignment vertical="center" wrapText="1"/>
    </xf>
    <xf numFmtId="2" fontId="119" fillId="67" borderId="1" xfId="0" applyNumberFormat="1" applyFont="1" applyFill="1" applyBorder="1" applyAlignment="1">
      <alignment horizontal="center" vertical="center" wrapText="1"/>
    </xf>
    <xf numFmtId="168" fontId="116" fillId="67" borderId="1" xfId="12" applyNumberFormat="1" applyFont="1" applyFill="1" applyBorder="1" applyAlignment="1">
      <alignment horizontal="center" vertical="center" wrapText="1"/>
    </xf>
    <xf numFmtId="168" fontId="119" fillId="0" borderId="1" xfId="12" applyNumberFormat="1" applyFont="1" applyBorder="1" applyAlignment="1">
      <alignment horizontal="center" vertical="center" wrapText="1"/>
    </xf>
    <xf numFmtId="0" fontId="119" fillId="0" borderId="41"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6" xfId="0" applyFont="1" applyBorder="1" applyAlignment="1">
      <alignment horizontal="center" vertical="center" wrapText="1"/>
    </xf>
    <xf numFmtId="0" fontId="132" fillId="0" borderId="3" xfId="0" applyFont="1" applyBorder="1" applyAlignment="1">
      <alignment vertical="center" wrapText="1"/>
    </xf>
    <xf numFmtId="0" fontId="19" fillId="0" borderId="41" xfId="0" applyFont="1" applyBorder="1" applyAlignment="1">
      <alignment horizontal="center" vertical="center"/>
    </xf>
    <xf numFmtId="0" fontId="116" fillId="0" borderId="2" xfId="0" applyFont="1" applyBorder="1" applyAlignment="1">
      <alignment horizontal="center" vertical="center"/>
    </xf>
    <xf numFmtId="166" fontId="115" fillId="0" borderId="2" xfId="0" applyNumberFormat="1" applyFont="1" applyBorder="1" applyAlignment="1">
      <alignment horizontal="center" vertical="center" wrapText="1"/>
    </xf>
    <xf numFmtId="166" fontId="115" fillId="0" borderId="2" xfId="0" applyNumberFormat="1" applyFont="1" applyBorder="1" applyAlignment="1">
      <alignment horizontal="center" vertical="center"/>
    </xf>
    <xf numFmtId="0" fontId="19" fillId="64" borderId="2" xfId="1497" applyFont="1" applyFill="1" applyBorder="1"/>
    <xf numFmtId="166" fontId="19" fillId="64" borderId="37" xfId="1498" applyNumberFormat="1" applyFont="1" applyFill="1" applyBorder="1" applyAlignment="1">
      <alignment horizontal="center"/>
    </xf>
    <xf numFmtId="166" fontId="19" fillId="64" borderId="35" xfId="1498" applyNumberFormat="1" applyFont="1" applyFill="1" applyBorder="1" applyAlignment="1">
      <alignment horizontal="center"/>
    </xf>
    <xf numFmtId="166" fontId="19" fillId="64" borderId="0" xfId="1498" applyNumberFormat="1" applyFont="1" applyFill="1" applyBorder="1" applyAlignment="1">
      <alignment horizontal="center"/>
    </xf>
    <xf numFmtId="168" fontId="19" fillId="64" borderId="0" xfId="1498" applyNumberFormat="1" applyFont="1" applyFill="1" applyBorder="1"/>
    <xf numFmtId="2" fontId="19" fillId="64" borderId="0" xfId="1497" applyNumberFormat="1" applyFont="1" applyFill="1"/>
    <xf numFmtId="0" fontId="125" fillId="0" borderId="76" xfId="0" applyFont="1" applyBorder="1" applyAlignment="1">
      <alignment horizontal="right"/>
    </xf>
    <xf numFmtId="0" fontId="124" fillId="0" borderId="77" xfId="1500" applyFont="1" applyBorder="1"/>
    <xf numFmtId="166" fontId="19" fillId="64" borderId="2" xfId="1498" applyNumberFormat="1" applyFont="1" applyFill="1" applyBorder="1" applyAlignment="1">
      <alignment horizontal="center"/>
    </xf>
    <xf numFmtId="0" fontId="19" fillId="64" borderId="41" xfId="1497" applyFont="1" applyFill="1" applyBorder="1"/>
    <xf numFmtId="0" fontId="119" fillId="64" borderId="41" xfId="1497" applyFont="1" applyFill="1" applyBorder="1" applyAlignment="1">
      <alignment horizontal="center"/>
    </xf>
    <xf numFmtId="0" fontId="124" fillId="0" borderId="77" xfId="1503" applyFont="1" applyBorder="1"/>
    <xf numFmtId="175" fontId="119" fillId="64" borderId="1" xfId="1497" applyNumberFormat="1" applyFont="1" applyFill="1" applyBorder="1" applyAlignment="1">
      <alignment horizontal="center"/>
    </xf>
    <xf numFmtId="0" fontId="119" fillId="0" borderId="0" xfId="1491" applyFont="1" applyAlignment="1">
      <alignment horizontal="center"/>
    </xf>
    <xf numFmtId="0" fontId="119" fillId="0" borderId="2" xfId="1491" applyFont="1" applyBorder="1" applyAlignment="1">
      <alignment horizontal="center"/>
    </xf>
    <xf numFmtId="14" fontId="19" fillId="0" borderId="5" xfId="1491" applyNumberFormat="1" applyFont="1" applyBorder="1" applyAlignment="1">
      <alignment horizontal="center"/>
    </xf>
    <xf numFmtId="0" fontId="19" fillId="0" borderId="0" xfId="1501" applyFont="1" applyAlignment="1">
      <alignment horizontal="center"/>
    </xf>
    <xf numFmtId="0" fontId="19" fillId="0" borderId="0" xfId="1491" applyFont="1" applyAlignment="1">
      <alignment horizontal="center"/>
    </xf>
    <xf numFmtId="0" fontId="19" fillId="64" borderId="0" xfId="1501" applyFont="1" applyFill="1" applyAlignment="1">
      <alignment horizontal="center"/>
    </xf>
    <xf numFmtId="0" fontId="119" fillId="64" borderId="0" xfId="1501" applyFont="1" applyFill="1" applyAlignment="1">
      <alignment horizontal="center"/>
    </xf>
    <xf numFmtId="0" fontId="119" fillId="64" borderId="2" xfId="1501" applyFont="1" applyFill="1" applyBorder="1" applyAlignment="1">
      <alignment horizontal="center"/>
    </xf>
    <xf numFmtId="14" fontId="19" fillId="64" borderId="5" xfId="1501" applyNumberFormat="1" applyFont="1" applyFill="1" applyBorder="1" applyAlignment="1">
      <alignment horizontal="center"/>
    </xf>
    <xf numFmtId="0" fontId="19" fillId="64" borderId="5" xfId="1501" applyFont="1" applyFill="1" applyBorder="1" applyAlignment="1">
      <alignment horizontal="center"/>
    </xf>
    <xf numFmtId="0" fontId="19" fillId="64" borderId="38" xfId="1501" applyFont="1" applyFill="1" applyBorder="1" applyAlignment="1">
      <alignment horizontal="center"/>
    </xf>
    <xf numFmtId="0" fontId="124" fillId="0" borderId="2" xfId="1503" applyFont="1" applyBorder="1"/>
    <xf numFmtId="0" fontId="124" fillId="64" borderId="2" xfId="1500" applyFont="1" applyFill="1" applyBorder="1"/>
    <xf numFmtId="0" fontId="19" fillId="64" borderId="2" xfId="1496" applyFont="1" applyFill="1" applyBorder="1"/>
    <xf numFmtId="0" fontId="119" fillId="64" borderId="2" xfId="1496" applyFont="1" applyFill="1" applyBorder="1"/>
    <xf numFmtId="166" fontId="19" fillId="64" borderId="2" xfId="1496" applyNumberFormat="1" applyFont="1" applyFill="1" applyBorder="1" applyAlignment="1">
      <alignment horizontal="center"/>
    </xf>
    <xf numFmtId="0" fontId="155" fillId="0" borderId="4" xfId="0" applyFont="1" applyBorder="1" applyAlignment="1">
      <alignment horizontal="center" vertical="center" wrapText="1"/>
    </xf>
    <xf numFmtId="0" fontId="155" fillId="0" borderId="4" xfId="0" applyFont="1" applyBorder="1" applyAlignment="1">
      <alignment horizontal="center" vertical="center"/>
    </xf>
    <xf numFmtId="0" fontId="122" fillId="65" borderId="2" xfId="0" applyFont="1" applyFill="1" applyBorder="1" applyAlignment="1">
      <alignment horizontal="center" vertical="center" wrapText="1"/>
    </xf>
    <xf numFmtId="0" fontId="122" fillId="65" borderId="2" xfId="0" applyFont="1" applyFill="1" applyBorder="1" applyAlignment="1">
      <alignment horizontal="center" vertical="center"/>
    </xf>
    <xf numFmtId="0" fontId="122" fillId="66" borderId="2" xfId="0" applyFont="1" applyFill="1" applyBorder="1" applyAlignment="1">
      <alignment horizontal="center" vertical="center" wrapText="1"/>
    </xf>
    <xf numFmtId="0" fontId="54" fillId="0" borderId="0" xfId="0" applyFont="1" applyAlignment="1">
      <alignment horizontal="center" vertical="center" wrapText="1"/>
    </xf>
    <xf numFmtId="0" fontId="0" fillId="0" borderId="0" xfId="0" applyAlignment="1">
      <alignment vertical="center"/>
    </xf>
    <xf numFmtId="0" fontId="54" fillId="0" borderId="0" xfId="0" applyFont="1" applyAlignment="1">
      <alignment horizontal="center" vertical="center"/>
    </xf>
    <xf numFmtId="0" fontId="56" fillId="0" borderId="0" xfId="0" applyFont="1" applyAlignment="1">
      <alignment horizontal="center" vertical="center" wrapText="1"/>
    </xf>
    <xf numFmtId="0" fontId="56" fillId="0" borderId="0" xfId="0" applyFont="1" applyAlignment="1">
      <alignment horizontal="center" vertical="center"/>
    </xf>
    <xf numFmtId="0" fontId="54" fillId="0" borderId="2" xfId="0" applyFont="1" applyBorder="1" applyAlignment="1">
      <alignment horizontal="center" vertical="center" wrapText="1"/>
    </xf>
    <xf numFmtId="0" fontId="54" fillId="0" borderId="2" xfId="0" applyFont="1" applyBorder="1" applyAlignment="1">
      <alignment horizontal="center" vertical="center"/>
    </xf>
    <xf numFmtId="0" fontId="147" fillId="7" borderId="13" xfId="69" applyFont="1" applyFill="1" applyBorder="1" applyAlignment="1">
      <alignment vertical="center"/>
    </xf>
    <xf numFmtId="0" fontId="75" fillId="0" borderId="35" xfId="0" applyFont="1" applyBorder="1"/>
    <xf numFmtId="0" fontId="74" fillId="0" borderId="0" xfId="0" applyFont="1"/>
    <xf numFmtId="0" fontId="117" fillId="0" borderId="0" xfId="4" applyFont="1" applyFill="1" applyAlignment="1">
      <alignment vertical="center"/>
    </xf>
    <xf numFmtId="0" fontId="117" fillId="0" borderId="0" xfId="4" applyFont="1" applyFill="1"/>
    <xf numFmtId="0" fontId="118" fillId="0" borderId="35" xfId="0" applyFont="1" applyBorder="1" applyAlignment="1">
      <alignment vertical="center"/>
    </xf>
    <xf numFmtId="0" fontId="125" fillId="0" borderId="0" xfId="0" applyFont="1" applyAlignment="1">
      <alignment horizontal="left" vertical="top" wrapText="1"/>
    </xf>
    <xf numFmtId="0" fontId="122" fillId="68" borderId="44" xfId="0" applyFont="1" applyFill="1" applyBorder="1" applyAlignment="1">
      <alignment horizontal="center" vertical="center" wrapText="1"/>
    </xf>
    <xf numFmtId="0" fontId="122" fillId="68" borderId="46" xfId="0" applyFont="1" applyFill="1" applyBorder="1" applyAlignment="1">
      <alignment horizontal="center" vertical="center" wrapText="1"/>
    </xf>
    <xf numFmtId="0" fontId="122" fillId="68" borderId="42" xfId="0" applyFont="1" applyFill="1" applyBorder="1" applyAlignment="1">
      <alignment horizontal="center" vertical="center" wrapText="1"/>
    </xf>
    <xf numFmtId="0" fontId="137" fillId="68" borderId="44" xfId="0" applyFont="1" applyFill="1" applyBorder="1" applyAlignment="1">
      <alignment vertical="center" wrapText="1"/>
    </xf>
    <xf numFmtId="0" fontId="137" fillId="68" borderId="42" xfId="0" applyFont="1" applyFill="1" applyBorder="1" applyAlignment="1">
      <alignment vertical="center" wrapText="1"/>
    </xf>
    <xf numFmtId="0" fontId="137" fillId="69" borderId="44" xfId="0" applyFont="1" applyFill="1" applyBorder="1" applyAlignment="1">
      <alignment horizontal="center" vertical="center" textRotation="90" wrapText="1"/>
    </xf>
    <xf numFmtId="0" fontId="137" fillId="69" borderId="46" xfId="0" applyFont="1" applyFill="1" applyBorder="1" applyAlignment="1">
      <alignment horizontal="center" vertical="center" textRotation="90" wrapText="1"/>
    </xf>
    <xf numFmtId="0" fontId="137" fillId="69" borderId="45" xfId="0" applyFont="1" applyFill="1" applyBorder="1" applyAlignment="1">
      <alignment horizontal="center" vertical="center" textRotation="90" wrapText="1"/>
    </xf>
    <xf numFmtId="0" fontId="138" fillId="0" borderId="56" xfId="0" applyFont="1" applyBorder="1" applyAlignment="1">
      <alignment horizontal="center" vertical="center" wrapText="1"/>
    </xf>
    <xf numFmtId="0" fontId="138" fillId="0" borderId="60" xfId="0" applyFont="1" applyBorder="1" applyAlignment="1">
      <alignment horizontal="center" vertical="center" wrapText="1"/>
    </xf>
    <xf numFmtId="0" fontId="139" fillId="0" borderId="51" xfId="0" applyFont="1" applyBorder="1" applyAlignment="1">
      <alignment horizontal="justify" vertical="top" wrapText="1"/>
    </xf>
    <xf numFmtId="0" fontId="139" fillId="0" borderId="52" xfId="0" applyFont="1" applyBorder="1" applyAlignment="1">
      <alignment horizontal="justify" vertical="top"/>
    </xf>
    <xf numFmtId="0" fontId="140" fillId="0" borderId="44" xfId="0" applyFont="1" applyBorder="1" applyAlignment="1">
      <alignment horizontal="center" vertical="center" wrapText="1"/>
    </xf>
    <xf numFmtId="0" fontId="140" fillId="0" borderId="42" xfId="0" applyFont="1" applyBorder="1" applyAlignment="1">
      <alignment horizontal="center" vertical="center" wrapText="1"/>
    </xf>
    <xf numFmtId="0" fontId="141" fillId="0" borderId="53" xfId="0" applyFont="1" applyBorder="1" applyAlignment="1">
      <alignment horizontal="center" vertical="center" wrapText="1"/>
    </xf>
    <xf numFmtId="0" fontId="141" fillId="0" borderId="54" xfId="0" applyFont="1" applyBorder="1" applyAlignment="1">
      <alignment horizontal="center" vertical="center" wrapText="1"/>
    </xf>
    <xf numFmtId="0" fontId="138" fillId="0" borderId="53" xfId="0" applyFont="1" applyBorder="1" applyAlignment="1">
      <alignment horizontal="center" vertical="center" wrapText="1"/>
    </xf>
    <xf numFmtId="0" fontId="139" fillId="0" borderId="51" xfId="0" applyFont="1" applyBorder="1" applyAlignment="1">
      <alignment horizontal="justify" vertical="top"/>
    </xf>
    <xf numFmtId="0" fontId="138" fillId="0" borderId="59" xfId="0" applyFont="1" applyBorder="1" applyAlignment="1">
      <alignment horizontal="center" vertical="center" wrapText="1"/>
    </xf>
    <xf numFmtId="0" fontId="139" fillId="0" borderId="52" xfId="0" applyFont="1" applyBorder="1" applyAlignment="1">
      <alignment horizontal="justify" vertical="top" wrapText="1"/>
    </xf>
    <xf numFmtId="0" fontId="140" fillId="0" borderId="46" xfId="0" applyFont="1" applyBorder="1" applyAlignment="1">
      <alignment horizontal="center" vertical="center" wrapText="1"/>
    </xf>
    <xf numFmtId="0" fontId="141" fillId="0" borderId="56" xfId="0" applyFont="1" applyBorder="1" applyAlignment="1">
      <alignment horizontal="center" vertical="center" wrapText="1"/>
    </xf>
    <xf numFmtId="0" fontId="138" fillId="0" borderId="57" xfId="0" applyFont="1" applyBorder="1" applyAlignment="1">
      <alignment horizontal="center" vertical="center" wrapText="1"/>
    </xf>
    <xf numFmtId="0" fontId="138" fillId="0" borderId="50" xfId="0" applyFont="1" applyBorder="1" applyAlignment="1">
      <alignment horizontal="center" vertical="center" wrapText="1"/>
    </xf>
    <xf numFmtId="0" fontId="137" fillId="70" borderId="57" xfId="0" applyFont="1" applyFill="1" applyBorder="1" applyAlignment="1">
      <alignment horizontal="center" vertical="center" textRotation="90" wrapText="1"/>
    </xf>
    <xf numFmtId="0" fontId="137" fillId="70" borderId="49" xfId="0" applyFont="1" applyFill="1" applyBorder="1" applyAlignment="1">
      <alignment horizontal="center" vertical="center" textRotation="90" wrapText="1"/>
    </xf>
    <xf numFmtId="0" fontId="140" fillId="0" borderId="62" xfId="0" applyFont="1" applyBorder="1" applyAlignment="1">
      <alignment horizontal="center" vertical="center" wrapText="1"/>
    </xf>
    <xf numFmtId="0" fontId="140" fillId="0" borderId="63" xfId="0" applyFont="1" applyBorder="1" applyAlignment="1">
      <alignment horizontal="center" vertical="center" wrapText="1"/>
    </xf>
    <xf numFmtId="0" fontId="140" fillId="0" borderId="65" xfId="0" applyFont="1" applyBorder="1" applyAlignment="1">
      <alignment horizontal="center" vertical="center" wrapText="1"/>
    </xf>
    <xf numFmtId="0" fontId="140" fillId="0" borderId="50" xfId="0" applyFont="1" applyBorder="1" applyAlignment="1">
      <alignment horizontal="center" vertical="center" wrapText="1"/>
    </xf>
    <xf numFmtId="0" fontId="139" fillId="0" borderId="58" xfId="0" applyFont="1" applyBorder="1" applyAlignment="1">
      <alignment horizontal="justify" vertical="top" wrapText="1"/>
    </xf>
    <xf numFmtId="0" fontId="139" fillId="0" borderId="48" xfId="0" applyFont="1" applyBorder="1" applyAlignment="1">
      <alignment horizontal="justify" vertical="top" wrapText="1"/>
    </xf>
    <xf numFmtId="0" fontId="138" fillId="0" borderId="49" xfId="0" applyFont="1" applyBorder="1" applyAlignment="1">
      <alignment horizontal="center" vertical="center" wrapText="1"/>
    </xf>
    <xf numFmtId="0" fontId="139" fillId="0" borderId="51" xfId="0" applyFont="1" applyBorder="1" applyAlignment="1">
      <alignment horizontal="left" vertical="top" wrapText="1"/>
    </xf>
    <xf numFmtId="0" fontId="139" fillId="0" borderId="55" xfId="0" applyFont="1" applyBorder="1" applyAlignment="1">
      <alignment horizontal="left" vertical="top" wrapText="1"/>
    </xf>
    <xf numFmtId="0" fontId="139" fillId="0" borderId="52" xfId="0" applyFont="1" applyBorder="1" applyAlignment="1">
      <alignment horizontal="left" vertical="top" wrapText="1"/>
    </xf>
    <xf numFmtId="0" fontId="137" fillId="71" borderId="49" xfId="0" applyFont="1" applyFill="1" applyBorder="1" applyAlignment="1">
      <alignment horizontal="center" vertical="center" textRotation="90" wrapText="1"/>
    </xf>
    <xf numFmtId="0" fontId="137" fillId="71" borderId="48" xfId="0" applyFont="1" applyFill="1" applyBorder="1" applyAlignment="1">
      <alignment horizontal="center" vertical="center" textRotation="90" wrapText="1"/>
    </xf>
    <xf numFmtId="0" fontId="139" fillId="0" borderId="55" xfId="0" applyFont="1" applyBorder="1" applyAlignment="1">
      <alignment horizontal="justify" vertical="top" wrapText="1"/>
    </xf>
    <xf numFmtId="0" fontId="138" fillId="0" borderId="58" xfId="0" applyFont="1" applyBorder="1" applyAlignment="1">
      <alignment horizontal="center" vertical="center" wrapText="1"/>
    </xf>
    <xf numFmtId="0" fontId="138" fillId="0" borderId="48" xfId="0" applyFont="1" applyBorder="1" applyAlignment="1">
      <alignment horizontal="center" vertical="center" wrapText="1"/>
    </xf>
    <xf numFmtId="0" fontId="140" fillId="0" borderId="53" xfId="0" applyFont="1" applyBorder="1" applyAlignment="1">
      <alignment horizontal="center" vertical="center" wrapText="1"/>
    </xf>
    <xf numFmtId="0" fontId="140" fillId="0" borderId="54" xfId="0" applyFont="1" applyBorder="1" applyAlignment="1">
      <alignment horizontal="center" vertical="center" wrapText="1"/>
    </xf>
    <xf numFmtId="0" fontId="140" fillId="0" borderId="56" xfId="0" applyFont="1" applyBorder="1" applyAlignment="1">
      <alignment horizontal="center" vertical="center" wrapText="1"/>
    </xf>
    <xf numFmtId="0" fontId="137" fillId="72" borderId="58" xfId="0" applyFont="1" applyFill="1" applyBorder="1" applyAlignment="1">
      <alignment horizontal="center" vertical="center" textRotation="90" wrapText="1"/>
    </xf>
    <xf numFmtId="0" fontId="137" fillId="72" borderId="49" xfId="0" applyFont="1" applyFill="1" applyBorder="1" applyAlignment="1">
      <alignment horizontal="center" vertical="center" textRotation="90" wrapText="1"/>
    </xf>
    <xf numFmtId="0" fontId="143" fillId="73" borderId="49" xfId="0" applyFont="1" applyFill="1" applyBorder="1" applyAlignment="1">
      <alignment horizontal="center" vertical="center" textRotation="90" wrapText="1"/>
    </xf>
    <xf numFmtId="0" fontId="137" fillId="74" borderId="58" xfId="0" applyFont="1" applyFill="1" applyBorder="1" applyAlignment="1">
      <alignment horizontal="center" vertical="center" textRotation="90" wrapText="1"/>
    </xf>
    <xf numFmtId="0" fontId="137" fillId="74" borderId="49" xfId="0" applyFont="1" applyFill="1" applyBorder="1" applyAlignment="1">
      <alignment horizontal="center" vertical="center" textRotation="90" wrapText="1"/>
    </xf>
    <xf numFmtId="0" fontId="139" fillId="0" borderId="49" xfId="0" applyFont="1" applyBorder="1" applyAlignment="1">
      <alignment horizontal="justify" vertical="top" wrapText="1"/>
    </xf>
    <xf numFmtId="0" fontId="140" fillId="0" borderId="58" xfId="0" applyFont="1" applyBorder="1" applyAlignment="1">
      <alignment horizontal="center" vertical="center" wrapText="1"/>
    </xf>
    <xf numFmtId="0" fontId="140" fillId="0" borderId="49" xfId="0" applyFont="1" applyBorder="1" applyAlignment="1">
      <alignment horizontal="center" vertical="center" wrapText="1"/>
    </xf>
    <xf numFmtId="0" fontId="140" fillId="0" borderId="48" xfId="0" applyFont="1" applyBorder="1" applyAlignment="1">
      <alignment horizontal="center" vertical="center" wrapText="1"/>
    </xf>
    <xf numFmtId="0" fontId="137" fillId="75" borderId="57" xfId="0" applyFont="1" applyFill="1" applyBorder="1" applyAlignment="1">
      <alignment horizontal="center" vertical="center" textRotation="90" wrapText="1"/>
    </xf>
    <xf numFmtId="0" fontId="137" fillId="75" borderId="50" xfId="0" applyFont="1" applyFill="1" applyBorder="1" applyAlignment="1">
      <alignment horizontal="center" vertical="center" textRotation="90" wrapText="1"/>
    </xf>
    <xf numFmtId="0" fontId="137" fillId="68" borderId="49" xfId="0" applyFont="1" applyFill="1" applyBorder="1" applyAlignment="1">
      <alignment horizontal="center" vertical="center" textRotation="90" wrapText="1"/>
    </xf>
    <xf numFmtId="0" fontId="137" fillId="68" borderId="50" xfId="0" applyFont="1" applyFill="1" applyBorder="1" applyAlignment="1">
      <alignment horizontal="center" vertical="center" textRotation="90" wrapText="1"/>
    </xf>
    <xf numFmtId="0" fontId="118" fillId="0" borderId="0" xfId="0" applyFont="1" applyAlignment="1">
      <alignment horizontal="justify" vertical="center"/>
    </xf>
    <xf numFmtId="0" fontId="140" fillId="0" borderId="64" xfId="0" applyFont="1" applyBorder="1" applyAlignment="1">
      <alignment horizontal="center" vertical="center" wrapText="1"/>
    </xf>
    <xf numFmtId="0" fontId="139" fillId="0" borderId="51" xfId="0" applyFont="1" applyBorder="1" applyAlignment="1">
      <alignment horizontal="justify" vertical="center" wrapText="1"/>
    </xf>
    <xf numFmtId="0" fontId="139" fillId="0" borderId="55" xfId="0" applyFont="1" applyBorder="1" applyAlignment="1">
      <alignment horizontal="justify" vertical="center" wrapText="1"/>
    </xf>
    <xf numFmtId="0" fontId="139" fillId="0" borderId="52" xfId="0" applyFont="1" applyBorder="1" applyAlignment="1">
      <alignment horizontal="justify" vertical="center" wrapText="1"/>
    </xf>
    <xf numFmtId="0" fontId="139" fillId="0" borderId="51" xfId="0" applyFont="1" applyBorder="1" applyAlignment="1">
      <alignment horizontal="left" vertical="center" wrapText="1"/>
    </xf>
    <xf numFmtId="0" fontId="139" fillId="0" borderId="55" xfId="0" applyFont="1" applyBorder="1" applyAlignment="1">
      <alignment horizontal="left" vertical="center" wrapText="1"/>
    </xf>
    <xf numFmtId="0" fontId="139" fillId="0" borderId="52" xfId="0" applyFont="1" applyBorder="1" applyAlignment="1">
      <alignment horizontal="left" vertical="center" wrapText="1"/>
    </xf>
    <xf numFmtId="0" fontId="137" fillId="74" borderId="48" xfId="0" applyFont="1" applyFill="1" applyBorder="1" applyAlignment="1">
      <alignment horizontal="center" vertical="center" textRotation="90" wrapText="1"/>
    </xf>
    <xf numFmtId="0" fontId="137" fillId="68" borderId="58" xfId="0" applyFont="1" applyFill="1" applyBorder="1" applyAlignment="1">
      <alignment horizontal="center" vertical="center" textRotation="90" wrapText="1"/>
    </xf>
    <xf numFmtId="0" fontId="137" fillId="72" borderId="48" xfId="0" applyFont="1" applyFill="1" applyBorder="1" applyAlignment="1">
      <alignment horizontal="center" vertical="center" textRotation="90" wrapText="1"/>
    </xf>
    <xf numFmtId="0" fontId="143" fillId="73" borderId="58" xfId="0" applyFont="1" applyFill="1" applyBorder="1" applyAlignment="1">
      <alignment horizontal="center" vertical="center" textRotation="90" wrapText="1"/>
    </xf>
    <xf numFmtId="0" fontId="143" fillId="73" borderId="48" xfId="0" applyFont="1" applyFill="1" applyBorder="1" applyAlignment="1">
      <alignment horizontal="center" vertical="center" textRotation="90" wrapText="1"/>
    </xf>
    <xf numFmtId="0" fontId="137" fillId="71" borderId="58" xfId="0" applyFont="1" applyFill="1" applyBorder="1" applyAlignment="1">
      <alignment horizontal="center" vertical="center" textRotation="90" wrapText="1"/>
    </xf>
    <xf numFmtId="0" fontId="139" fillId="0" borderId="51" xfId="0" applyFont="1" applyBorder="1" applyAlignment="1">
      <alignment horizontal="justify" vertical="center"/>
    </xf>
    <xf numFmtId="0" fontId="139" fillId="0" borderId="52" xfId="0" applyFont="1" applyBorder="1" applyAlignment="1">
      <alignment horizontal="justify" vertical="center"/>
    </xf>
    <xf numFmtId="0" fontId="139" fillId="0" borderId="51" xfId="0" applyFont="1" applyBorder="1" applyAlignment="1">
      <alignment vertical="center" wrapText="1"/>
    </xf>
    <xf numFmtId="0" fontId="139" fillId="0" borderId="52" xfId="0" applyFont="1" applyBorder="1" applyAlignment="1">
      <alignment vertical="center" wrapText="1"/>
    </xf>
    <xf numFmtId="0" fontId="139" fillId="0" borderId="58" xfId="0" applyFont="1" applyBorder="1" applyAlignment="1">
      <alignment horizontal="justify" vertical="center" wrapText="1"/>
    </xf>
    <xf numFmtId="0" fontId="139" fillId="0" borderId="48" xfId="0" applyFont="1" applyBorder="1" applyAlignment="1">
      <alignment horizontal="justify" vertical="center" wrapText="1"/>
    </xf>
    <xf numFmtId="0" fontId="137" fillId="70" borderId="48" xfId="0" applyFont="1" applyFill="1" applyBorder="1" applyAlignment="1">
      <alignment horizontal="center" vertical="center" textRotation="90" wrapText="1"/>
    </xf>
    <xf numFmtId="0" fontId="139" fillId="0" borderId="49" xfId="0" applyFont="1" applyBorder="1" applyAlignment="1">
      <alignment horizontal="justify" vertical="center" wrapText="1"/>
    </xf>
    <xf numFmtId="0" fontId="138" fillId="0" borderId="65" xfId="0" applyFont="1" applyBorder="1" applyAlignment="1">
      <alignment horizontal="center" vertical="center" wrapText="1"/>
    </xf>
    <xf numFmtId="0" fontId="116" fillId="0" borderId="74" xfId="0" applyFont="1" applyBorder="1" applyAlignment="1">
      <alignment horizontal="center" vertical="center"/>
    </xf>
    <xf numFmtId="0" fontId="116" fillId="0" borderId="41" xfId="0" applyFont="1" applyBorder="1" applyAlignment="1">
      <alignment horizontal="center" vertical="center"/>
    </xf>
    <xf numFmtId="0" fontId="116" fillId="0" borderId="41" xfId="0" applyFont="1" applyBorder="1" applyAlignment="1">
      <alignment horizontal="center" vertical="center" wrapText="1"/>
    </xf>
  </cellXfs>
  <cellStyles count="1521">
    <cellStyle name="_x000a_386grabber=S" xfId="131" xr:uid="{00000000-0005-0000-0000-000000000000}"/>
    <cellStyle name="_x000a_386grabber=S 10" xfId="1203" xr:uid="{00000000-0005-0000-0000-000001000000}"/>
    <cellStyle name="_x000a_386grabber=S 2" xfId="140" xr:uid="{00000000-0005-0000-0000-000002000000}"/>
    <cellStyle name="_x000a_386grabber=S 2 2" xfId="181" xr:uid="{00000000-0005-0000-0000-000003000000}"/>
    <cellStyle name="_x000a_386grabber=S 3" xfId="174" xr:uid="{00000000-0005-0000-0000-000004000000}"/>
    <cellStyle name="_x000a_386grabber=S 4" xfId="320" xr:uid="{00000000-0005-0000-0000-000005000000}"/>
    <cellStyle name="_x000a_386grabber=S 5" xfId="358" xr:uid="{00000000-0005-0000-0000-000006000000}"/>
    <cellStyle name="_x000a_386grabber=S 6" xfId="332" xr:uid="{00000000-0005-0000-0000-000007000000}"/>
    <cellStyle name="_x000a_386grabber=S 7" xfId="780" xr:uid="{00000000-0005-0000-0000-000008000000}"/>
    <cellStyle name="_x000a_386grabber=S 8" xfId="786" xr:uid="{00000000-0005-0000-0000-000009000000}"/>
    <cellStyle name="_x000a_386grabber=S 9" xfId="1205" xr:uid="{00000000-0005-0000-0000-00000A000000}"/>
    <cellStyle name="=D:\WINNT\SYSTEM32\COMMAND.COM" xfId="132" xr:uid="{00000000-0005-0000-0000-00000B000000}"/>
    <cellStyle name="=D:\WINNT\SYSTEM32\COMMAND.COM 10" xfId="1210" xr:uid="{00000000-0005-0000-0000-00000C000000}"/>
    <cellStyle name="=D:\WINNT\SYSTEM32\COMMAND.COM 11" xfId="1490" xr:uid="{00000000-0005-0000-0000-00000D000000}"/>
    <cellStyle name="=D:\WINNT\SYSTEM32\COMMAND.COM 2" xfId="139" xr:uid="{00000000-0005-0000-0000-00000E000000}"/>
    <cellStyle name="=D:\WINNT\SYSTEM32\COMMAND.COM 2 2" xfId="180" xr:uid="{00000000-0005-0000-0000-00000F000000}"/>
    <cellStyle name="=D:\WINNT\SYSTEM32\COMMAND.COM 3" xfId="175" xr:uid="{00000000-0005-0000-0000-000010000000}"/>
    <cellStyle name="=D:\WINNT\SYSTEM32\COMMAND.COM 4" xfId="321" xr:uid="{00000000-0005-0000-0000-000011000000}"/>
    <cellStyle name="=D:\WINNT\SYSTEM32\COMMAND.COM 5" xfId="344" xr:uid="{00000000-0005-0000-0000-000012000000}"/>
    <cellStyle name="=D:\WINNT\SYSTEM32\COMMAND.COM 6" xfId="319" xr:uid="{00000000-0005-0000-0000-000013000000}"/>
    <cellStyle name="=D:\WINNT\SYSTEM32\COMMAND.COM 7" xfId="781" xr:uid="{00000000-0005-0000-0000-000014000000}"/>
    <cellStyle name="=D:\WINNT\SYSTEM32\COMMAND.COM 8" xfId="779" xr:uid="{00000000-0005-0000-0000-000015000000}"/>
    <cellStyle name="=D:\WINNT\SYSTEM32\COMMAND.COM 9" xfId="1206" xr:uid="{00000000-0005-0000-0000-000016000000}"/>
    <cellStyle name="20 % - zvýraznenie1" xfId="92" builtinId="30" customBuiltin="1"/>
    <cellStyle name="20 % - zvýraznenie1 2" xfId="1292" xr:uid="{00000000-0005-0000-0000-000018000000}"/>
    <cellStyle name="20 % - zvýraznenie2" xfId="96" builtinId="34" customBuiltin="1"/>
    <cellStyle name="20 % - zvýraznenie2 2" xfId="1296" xr:uid="{00000000-0005-0000-0000-00001A000000}"/>
    <cellStyle name="20 % - zvýraznenie3" xfId="100" builtinId="38" customBuiltin="1"/>
    <cellStyle name="20 % - zvýraznenie3 2" xfId="1300" xr:uid="{00000000-0005-0000-0000-00001C000000}"/>
    <cellStyle name="20 % - zvýraznenie4" xfId="104" builtinId="42" customBuiltin="1"/>
    <cellStyle name="20 % - zvýraznenie4 2" xfId="1304" xr:uid="{00000000-0005-0000-0000-00001E000000}"/>
    <cellStyle name="20 % - zvýraznenie5" xfId="108" builtinId="46" customBuiltin="1"/>
    <cellStyle name="20 % - zvýraznenie5 2" xfId="1308" xr:uid="{00000000-0005-0000-0000-000020000000}"/>
    <cellStyle name="20 % - zvýraznenie6" xfId="112" builtinId="50" customBuiltin="1"/>
    <cellStyle name="20 % - zvýraznenie6 2" xfId="1312" xr:uid="{00000000-0005-0000-0000-000022000000}"/>
    <cellStyle name="20% - Accent1" xfId="1406" xr:uid="{00000000-0005-0000-0000-000023000000}"/>
    <cellStyle name="20% - Accent2" xfId="1370" xr:uid="{00000000-0005-0000-0000-000024000000}"/>
    <cellStyle name="20% - Accent3" xfId="1355" xr:uid="{00000000-0005-0000-0000-000025000000}"/>
    <cellStyle name="20% - Accent4" xfId="1393" xr:uid="{00000000-0005-0000-0000-000026000000}"/>
    <cellStyle name="20% - Accent5" xfId="1379" xr:uid="{00000000-0005-0000-0000-000027000000}"/>
    <cellStyle name="20% - Accent6" xfId="1480" xr:uid="{00000000-0005-0000-0000-000028000000}"/>
    <cellStyle name="40 % - zvýraznenie1" xfId="93" builtinId="31" customBuiltin="1"/>
    <cellStyle name="40 % - zvýraznenie1 2" xfId="1293" xr:uid="{00000000-0005-0000-0000-00002A000000}"/>
    <cellStyle name="40 % - zvýraznenie2" xfId="97" builtinId="35" customBuiltin="1"/>
    <cellStyle name="40 % - zvýraznenie2 2" xfId="1297" xr:uid="{00000000-0005-0000-0000-00002C000000}"/>
    <cellStyle name="40 % - zvýraznenie3" xfId="101" builtinId="39" customBuiltin="1"/>
    <cellStyle name="40 % - zvýraznenie3 2" xfId="1301" xr:uid="{00000000-0005-0000-0000-00002E000000}"/>
    <cellStyle name="40 % - zvýraznenie4" xfId="105" builtinId="43" customBuiltin="1"/>
    <cellStyle name="40 % - zvýraznenie4 2" xfId="1305" xr:uid="{00000000-0005-0000-0000-000030000000}"/>
    <cellStyle name="40 % - zvýraznenie5" xfId="109" builtinId="47" customBuiltin="1"/>
    <cellStyle name="40 % - zvýraznenie5 2" xfId="1309" xr:uid="{00000000-0005-0000-0000-000032000000}"/>
    <cellStyle name="40 % - zvýraznenie6" xfId="113" builtinId="51" customBuiltin="1"/>
    <cellStyle name="40 % - zvýraznenie6 2" xfId="1313" xr:uid="{00000000-0005-0000-0000-000034000000}"/>
    <cellStyle name="40% - Accent1" xfId="1359" xr:uid="{00000000-0005-0000-0000-000035000000}"/>
    <cellStyle name="40% - Accent2" xfId="1375" xr:uid="{00000000-0005-0000-0000-000036000000}"/>
    <cellStyle name="40% - Accent3" xfId="1363" xr:uid="{00000000-0005-0000-0000-000037000000}"/>
    <cellStyle name="40% - Accent4" xfId="1369" xr:uid="{00000000-0005-0000-0000-000038000000}"/>
    <cellStyle name="40% - Accent5" xfId="1339" xr:uid="{00000000-0005-0000-0000-000039000000}"/>
    <cellStyle name="40% - Accent6" xfId="1373" xr:uid="{00000000-0005-0000-0000-00003A000000}"/>
    <cellStyle name="60 % - zvýraznenie1" xfId="94" builtinId="32" customBuiltin="1"/>
    <cellStyle name="60 % - zvýraznenie1 2" xfId="1294" xr:uid="{00000000-0005-0000-0000-00003C000000}"/>
    <cellStyle name="60 % - zvýraznenie2" xfId="98" builtinId="36" customBuiltin="1"/>
    <cellStyle name="60 % - zvýraznenie2 2" xfId="1298" xr:uid="{00000000-0005-0000-0000-00003E000000}"/>
    <cellStyle name="60 % - zvýraznenie3" xfId="102" builtinId="40" customBuiltin="1"/>
    <cellStyle name="60 % - zvýraznenie3 2" xfId="1302" xr:uid="{00000000-0005-0000-0000-000040000000}"/>
    <cellStyle name="60 % - zvýraznenie4" xfId="106" builtinId="44" customBuiltin="1"/>
    <cellStyle name="60 % - zvýraznenie4 2" xfId="1306" xr:uid="{00000000-0005-0000-0000-000042000000}"/>
    <cellStyle name="60 % - zvýraznenie5" xfId="110" builtinId="48" customBuiltin="1"/>
    <cellStyle name="60 % - zvýraznenie5 2" xfId="1310" xr:uid="{00000000-0005-0000-0000-000044000000}"/>
    <cellStyle name="60 % - zvýraznenie6" xfId="114" builtinId="52" customBuiltin="1"/>
    <cellStyle name="60 % - zvýraznenie6 2" xfId="1314" xr:uid="{00000000-0005-0000-0000-000046000000}"/>
    <cellStyle name="60% - Accent1" xfId="1403" xr:uid="{00000000-0005-0000-0000-000047000000}"/>
    <cellStyle name="60% - Accent2" xfId="1383" xr:uid="{00000000-0005-0000-0000-000048000000}"/>
    <cellStyle name="60% - Accent3" xfId="1340" xr:uid="{00000000-0005-0000-0000-000049000000}"/>
    <cellStyle name="60% - Accent4" xfId="1479" xr:uid="{00000000-0005-0000-0000-00004A000000}"/>
    <cellStyle name="60% - Accent5" xfId="1338" xr:uid="{00000000-0005-0000-0000-00004B000000}"/>
    <cellStyle name="60% - Accent6" xfId="1402" xr:uid="{00000000-0005-0000-0000-00004C000000}"/>
    <cellStyle name="Accent1" xfId="1377" xr:uid="{00000000-0005-0000-0000-00004D000000}"/>
    <cellStyle name="Accent2" xfId="1396" xr:uid="{00000000-0005-0000-0000-00004E000000}"/>
    <cellStyle name="Accent3" xfId="1356" xr:uid="{00000000-0005-0000-0000-00004F000000}"/>
    <cellStyle name="Accent4" xfId="1354" xr:uid="{00000000-0005-0000-0000-000050000000}"/>
    <cellStyle name="Accent5" xfId="41" xr:uid="{00000000-0005-0000-0000-000051000000}"/>
    <cellStyle name="Accent5 2" xfId="1382" xr:uid="{00000000-0005-0000-0000-000052000000}"/>
    <cellStyle name="Accent6" xfId="42" xr:uid="{00000000-0005-0000-0000-000053000000}"/>
    <cellStyle name="Accent6 2" xfId="1391" xr:uid="{00000000-0005-0000-0000-000054000000}"/>
    <cellStyle name="Bad" xfId="1401" xr:uid="{00000000-0005-0000-0000-000055000000}"/>
    <cellStyle name="Calculation" xfId="1378" xr:uid="{00000000-0005-0000-0000-000056000000}"/>
    <cellStyle name="Čiarka" xfId="8" builtinId="3"/>
    <cellStyle name="Čiarka 2" xfId="16" xr:uid="{00000000-0005-0000-0000-000058000000}"/>
    <cellStyle name="Čiarka 2 2" xfId="36" xr:uid="{00000000-0005-0000-0000-000059000000}"/>
    <cellStyle name="Čiarka 2 2 2" xfId="61" xr:uid="{00000000-0005-0000-0000-00005A000000}"/>
    <cellStyle name="Čiarka 2 3" xfId="128" xr:uid="{00000000-0005-0000-0000-00005B000000}"/>
    <cellStyle name="Čiarka 2 4" xfId="1516" xr:uid="{F0A4DC2B-F042-411D-AC6A-3DF246776453}"/>
    <cellStyle name="Čiarka 3" xfId="28" xr:uid="{00000000-0005-0000-0000-00005C000000}"/>
    <cellStyle name="Čiarka 3 2" xfId="29" xr:uid="{00000000-0005-0000-0000-00005D000000}"/>
    <cellStyle name="Čiarka 3 3" xfId="1409" xr:uid="{00000000-0005-0000-0000-00005E000000}"/>
    <cellStyle name="Čiarka 4" xfId="33" xr:uid="{00000000-0005-0000-0000-00005F000000}"/>
    <cellStyle name="Čiarka 5" xfId="63" xr:uid="{00000000-0005-0000-0000-000060000000}"/>
    <cellStyle name="Čiarka 6" xfId="74" xr:uid="{00000000-0005-0000-0000-000061000000}"/>
    <cellStyle name="Čiarka 7" xfId="1509" xr:uid="{11308987-08A5-44BB-B575-B2D41BE5E5BE}"/>
    <cellStyle name="čiarky 2" xfId="150" xr:uid="{00000000-0005-0000-0000-000062000000}"/>
    <cellStyle name="čiarky 2 10" xfId="1159" xr:uid="{00000000-0005-0000-0000-000063000000}"/>
    <cellStyle name="čiarky 2 11" xfId="1179" xr:uid="{00000000-0005-0000-0000-000064000000}"/>
    <cellStyle name="čiarky 2 2" xfId="188" xr:uid="{00000000-0005-0000-0000-000065000000}"/>
    <cellStyle name="čiarky 2 3" xfId="1113" xr:uid="{00000000-0005-0000-0000-000066000000}"/>
    <cellStyle name="čiarky 2 4" xfId="1180" xr:uid="{00000000-0005-0000-0000-000067000000}"/>
    <cellStyle name="čiarky 2 5" xfId="1143" xr:uid="{00000000-0005-0000-0000-000068000000}"/>
    <cellStyle name="čiarky 2 6" xfId="1169" xr:uid="{00000000-0005-0000-0000-000069000000}"/>
    <cellStyle name="čiarky 2 7" xfId="1125" xr:uid="{00000000-0005-0000-0000-00006A000000}"/>
    <cellStyle name="čiarky 2 8" xfId="1155" xr:uid="{00000000-0005-0000-0000-00006B000000}"/>
    <cellStyle name="čiarky 2 9" xfId="1135" xr:uid="{00000000-0005-0000-0000-00006C000000}"/>
    <cellStyle name="čiarky 3" xfId="172" xr:uid="{00000000-0005-0000-0000-00006D000000}"/>
    <cellStyle name="čiarky 4" xfId="199" xr:uid="{00000000-0005-0000-0000-00006E000000}"/>
    <cellStyle name="čiarky 5" xfId="238" xr:uid="{00000000-0005-0000-0000-00006F000000}"/>
    <cellStyle name="čiarky 6" xfId="1412" xr:uid="{00000000-0005-0000-0000-000070000000}"/>
    <cellStyle name="Date" xfId="771" xr:uid="{00000000-0005-0000-0000-000071000000}"/>
    <cellStyle name="Dobrá" xfId="80" builtinId="26" customBuiltin="1"/>
    <cellStyle name="Dobrá 2" xfId="1280" xr:uid="{00000000-0005-0000-0000-000073000000}"/>
    <cellStyle name="Excel Built-in Normal" xfId="10" xr:uid="{00000000-0005-0000-0000-000074000000}"/>
    <cellStyle name="Explanatory Text" xfId="1397" xr:uid="{00000000-0005-0000-0000-000075000000}"/>
    <cellStyle name="Good" xfId="1342" xr:uid="{00000000-0005-0000-0000-000076000000}"/>
    <cellStyle name="Heading 1" xfId="1374" xr:uid="{00000000-0005-0000-0000-000077000000}"/>
    <cellStyle name="Heading 2" xfId="1380" xr:uid="{00000000-0005-0000-0000-000078000000}"/>
    <cellStyle name="Heading 3" xfId="1372" xr:uid="{00000000-0005-0000-0000-000079000000}"/>
    <cellStyle name="Heading 4" xfId="1381" xr:uid="{00000000-0005-0000-0000-00007A000000}"/>
    <cellStyle name="Hypertextové prepojenie" xfId="4" builtinId="8"/>
    <cellStyle name="Hypertextové prepojenie 2" xfId="43" xr:uid="{00000000-0005-0000-0000-00007C000000}"/>
    <cellStyle name="Hypertextové prepojenie 2 2" xfId="137" xr:uid="{00000000-0005-0000-0000-00007D000000}"/>
    <cellStyle name="Hypertextové prepojenie 3" xfId="48" xr:uid="{00000000-0005-0000-0000-00007E000000}"/>
    <cellStyle name="Check Cell" xfId="1350" xr:uid="{00000000-0005-0000-0000-00007F000000}"/>
    <cellStyle name="Input" xfId="1361" xr:uid="{00000000-0005-0000-0000-000080000000}"/>
    <cellStyle name="Kontrolná bunka" xfId="87" builtinId="23" customBuiltin="1"/>
    <cellStyle name="Kontrolná bunka 2" xfId="40" xr:uid="{00000000-0005-0000-0000-000082000000}"/>
    <cellStyle name="Kontrolná bunka 2 2" xfId="1287" xr:uid="{00000000-0005-0000-0000-000083000000}"/>
    <cellStyle name="Linked Cell" xfId="1365" xr:uid="{00000000-0005-0000-0000-000084000000}"/>
    <cellStyle name="Nadpis 1" xfId="76" builtinId="16" customBuiltin="1"/>
    <cellStyle name="Nadpis 1 2" xfId="38" xr:uid="{00000000-0005-0000-0000-000086000000}"/>
    <cellStyle name="Nadpis 1 2 2" xfId="1276" xr:uid="{00000000-0005-0000-0000-000087000000}"/>
    <cellStyle name="Nadpis 2" xfId="77" builtinId="17" customBuiltin="1"/>
    <cellStyle name="Nadpis 2 2" xfId="1277" xr:uid="{00000000-0005-0000-0000-000089000000}"/>
    <cellStyle name="Nadpis 3" xfId="78" builtinId="18" customBuiltin="1"/>
    <cellStyle name="Nadpis 3 2" xfId="1278" xr:uid="{00000000-0005-0000-0000-00008B000000}"/>
    <cellStyle name="Nadpis 4" xfId="79" builtinId="19" customBuiltin="1"/>
    <cellStyle name="Nadpis 4 2" xfId="1279" xr:uid="{00000000-0005-0000-0000-00008D000000}"/>
    <cellStyle name="Názov" xfId="75" builtinId="15" customBuiltin="1"/>
    <cellStyle name="Neutral" xfId="1405" xr:uid="{00000000-0005-0000-0000-00008E000000}"/>
    <cellStyle name="Neutrálna" xfId="82" builtinId="28" customBuiltin="1"/>
    <cellStyle name="Neutrálna 2" xfId="1282" xr:uid="{00000000-0005-0000-0000-000090000000}"/>
    <cellStyle name="Normal 2" xfId="1" xr:uid="{00000000-0005-0000-0000-000091000000}"/>
    <cellStyle name="Normal 2 2" xfId="772" xr:uid="{00000000-0005-0000-0000-000092000000}"/>
    <cellStyle name="Normal 45" xfId="56" xr:uid="{00000000-0005-0000-0000-000093000000}"/>
    <cellStyle name="Normal 45 2" xfId="71" xr:uid="{00000000-0005-0000-0000-000094000000}"/>
    <cellStyle name="Normal 45 3" xfId="1513" xr:uid="{CBC30F4F-924B-4124-BA0D-BFFBAD685957}"/>
    <cellStyle name="Normal_TAB2 2" xfId="57" xr:uid="{00000000-0005-0000-0000-000095000000}"/>
    <cellStyle name="Normálna" xfId="0" builtinId="0"/>
    <cellStyle name="Normálna 10" xfId="1497" xr:uid="{00000000-0005-0000-0000-000097000000}"/>
    <cellStyle name="Normálna 11" xfId="3" xr:uid="{00000000-0005-0000-0000-000098000000}"/>
    <cellStyle name="Normálna 12" xfId="1501" xr:uid="{E5A7C212-45EF-4419-9587-BC8539AD41DD}"/>
    <cellStyle name="Normálna 13" xfId="1505" xr:uid="{98C0E409-1C00-4000-A461-48E6BB361126}"/>
    <cellStyle name="Normálna 14" xfId="1506" xr:uid="{7D51F807-0693-418F-B1CB-342965924309}"/>
    <cellStyle name="Normálna 15" xfId="1507" xr:uid="{79281532-A022-4A4B-AEB5-DC00E99EBED4}"/>
    <cellStyle name="Normálna 2" xfId="44" xr:uid="{00000000-0005-0000-0000-000099000000}"/>
    <cellStyle name="Normálna 2 2" xfId="5" xr:uid="{00000000-0005-0000-0000-00009A000000}"/>
    <cellStyle name="Normálna 2 2 2" xfId="118" xr:uid="{00000000-0005-0000-0000-00009B000000}"/>
    <cellStyle name="Normálna 2 2 2 2" xfId="1492" xr:uid="{00000000-0005-0000-0000-00009C000000}"/>
    <cellStyle name="Normálna 2 2 3" xfId="1491" xr:uid="{00000000-0005-0000-0000-00009D000000}"/>
    <cellStyle name="Normálna 2 3" xfId="1351" xr:uid="{00000000-0005-0000-0000-00009E000000}"/>
    <cellStyle name="Normálna 2 4" xfId="65" xr:uid="{00000000-0005-0000-0000-00009F000000}"/>
    <cellStyle name="Normálna 2 5" xfId="127" xr:uid="{00000000-0005-0000-0000-0000A0000000}"/>
    <cellStyle name="Normálna 2 6" xfId="1512" xr:uid="{6BA3B4A2-65C1-4D5D-8075-D139F449D861}"/>
    <cellStyle name="Normálna 3" xfId="17" xr:uid="{00000000-0005-0000-0000-0000A1000000}"/>
    <cellStyle name="Normálna 3 2" xfId="70" xr:uid="{00000000-0005-0000-0000-0000A2000000}"/>
    <cellStyle name="Normálna 3 3" xfId="1333" xr:uid="{00000000-0005-0000-0000-0000A3000000}"/>
    <cellStyle name="Normálna 3 4" xfId="1488" xr:uid="{00000000-0005-0000-0000-0000A4000000}"/>
    <cellStyle name="Normálna 4" xfId="14" xr:uid="{00000000-0005-0000-0000-0000A5000000}"/>
    <cellStyle name="Normálna 4 2" xfId="46" xr:uid="{00000000-0005-0000-0000-0000A6000000}"/>
    <cellStyle name="Normálna 4 3" xfId="45" xr:uid="{00000000-0005-0000-0000-0000A7000000}"/>
    <cellStyle name="Normálna 4 4" xfId="1336" xr:uid="{00000000-0005-0000-0000-0000A8000000}"/>
    <cellStyle name="Normálna 4 5" xfId="1489" xr:uid="{00000000-0005-0000-0000-0000A9000000}"/>
    <cellStyle name="Normálna 5" xfId="1483" xr:uid="{00000000-0005-0000-0000-0000AA000000}"/>
    <cellStyle name="Normálna 5 2" xfId="1493" xr:uid="{00000000-0005-0000-0000-0000AB000000}"/>
    <cellStyle name="Normálna 6" xfId="6" xr:uid="{00000000-0005-0000-0000-0000AC000000}"/>
    <cellStyle name="Normálna 6 2" xfId="1487" xr:uid="{00000000-0005-0000-0000-0000AD000000}"/>
    <cellStyle name="Normálna 7" xfId="126" xr:uid="{00000000-0005-0000-0000-0000AE000000}"/>
    <cellStyle name="Normálna 8" xfId="1494" xr:uid="{00000000-0005-0000-0000-0000AF000000}"/>
    <cellStyle name="Normálna 8 2" xfId="1500" xr:uid="{00000000-0005-0000-0000-0000B0000000}"/>
    <cellStyle name="Normálna 8 2 2" xfId="1503" xr:uid="{74EAD2C1-3DE6-48C6-992C-17ACD80F7C88}"/>
    <cellStyle name="Normálna 9" xfId="1496" xr:uid="{00000000-0005-0000-0000-0000B1000000}"/>
    <cellStyle name="Normálne 10" xfId="55" xr:uid="{00000000-0005-0000-0000-0000B2000000}"/>
    <cellStyle name="normálne 10 2" xfId="69" xr:uid="{00000000-0005-0000-0000-0000B3000000}"/>
    <cellStyle name="normálne 10 2 2" xfId="1389" xr:uid="{00000000-0005-0000-0000-0000B4000000}"/>
    <cellStyle name="normálne 10 3" xfId="158" xr:uid="{00000000-0005-0000-0000-0000B5000000}"/>
    <cellStyle name="Normálne 11" xfId="66" xr:uid="{00000000-0005-0000-0000-0000B6000000}"/>
    <cellStyle name="normálne 11 10" xfId="1154" xr:uid="{00000000-0005-0000-0000-0000B7000000}"/>
    <cellStyle name="normálne 11 11" xfId="1141" xr:uid="{00000000-0005-0000-0000-0000B8000000}"/>
    <cellStyle name="normálne 11 12" xfId="809" xr:uid="{00000000-0005-0000-0000-0000B9000000}"/>
    <cellStyle name="normálne 11 12 2" xfId="1438" xr:uid="{00000000-0005-0000-0000-0000BA000000}"/>
    <cellStyle name="normálne 11 13" xfId="1204" xr:uid="{00000000-0005-0000-0000-0000BB000000}"/>
    <cellStyle name="normálne 11 13 2" xfId="1464" xr:uid="{00000000-0005-0000-0000-0000BC000000}"/>
    <cellStyle name="normálne 11 14" xfId="1221" xr:uid="{00000000-0005-0000-0000-0000BD000000}"/>
    <cellStyle name="normálne 11 14 2" xfId="1465" xr:uid="{00000000-0005-0000-0000-0000BE000000}"/>
    <cellStyle name="normálne 11 15" xfId="1228" xr:uid="{00000000-0005-0000-0000-0000BF000000}"/>
    <cellStyle name="normálne 11 15 2" xfId="1466" xr:uid="{00000000-0005-0000-0000-0000C0000000}"/>
    <cellStyle name="normálne 11 16" xfId="1235" xr:uid="{00000000-0005-0000-0000-0000C1000000}"/>
    <cellStyle name="normálne 11 16 2" xfId="1467" xr:uid="{00000000-0005-0000-0000-0000C2000000}"/>
    <cellStyle name="normálne 11 17" xfId="1242" xr:uid="{00000000-0005-0000-0000-0000C3000000}"/>
    <cellStyle name="normálne 11 17 2" xfId="1468" xr:uid="{00000000-0005-0000-0000-0000C4000000}"/>
    <cellStyle name="normálne 11 18" xfId="1249" xr:uid="{00000000-0005-0000-0000-0000C5000000}"/>
    <cellStyle name="normálne 11 18 2" xfId="1469" xr:uid="{00000000-0005-0000-0000-0000C6000000}"/>
    <cellStyle name="normálne 11 19" xfId="1255" xr:uid="{00000000-0005-0000-0000-0000C7000000}"/>
    <cellStyle name="normálne 11 19 2" xfId="1470" xr:uid="{00000000-0005-0000-0000-0000C8000000}"/>
    <cellStyle name="normálne 11 2" xfId="777" xr:uid="{00000000-0005-0000-0000-0000C9000000}"/>
    <cellStyle name="normálne 11 2 2" xfId="808" xr:uid="{00000000-0005-0000-0000-0000CA000000}"/>
    <cellStyle name="normálne 11 2 3" xfId="1045" xr:uid="{00000000-0005-0000-0000-0000CB000000}"/>
    <cellStyle name="normálne 11 2 4" xfId="1434" xr:uid="{00000000-0005-0000-0000-0000CC000000}"/>
    <cellStyle name="normálne 11 20" xfId="1261" xr:uid="{00000000-0005-0000-0000-0000CD000000}"/>
    <cellStyle name="normálne 11 20 2" xfId="1471" xr:uid="{00000000-0005-0000-0000-0000CE000000}"/>
    <cellStyle name="normálne 11 21" xfId="1267" xr:uid="{00000000-0005-0000-0000-0000CF000000}"/>
    <cellStyle name="normálne 11 21 2" xfId="1472" xr:uid="{00000000-0005-0000-0000-0000D0000000}"/>
    <cellStyle name="normálne 11 22" xfId="1273" xr:uid="{00000000-0005-0000-0000-0000D1000000}"/>
    <cellStyle name="normálne 11 22 2" xfId="1473" xr:uid="{00000000-0005-0000-0000-0000D2000000}"/>
    <cellStyle name="normálne 11 23" xfId="1345" xr:uid="{00000000-0005-0000-0000-0000D3000000}"/>
    <cellStyle name="normálne 11 24" xfId="171" xr:uid="{00000000-0005-0000-0000-0000D4000000}"/>
    <cellStyle name="Normálne 11 25" xfId="1495" xr:uid="{00000000-0005-0000-0000-0000D5000000}"/>
    <cellStyle name="normálne 11 3" xfId="1119" xr:uid="{00000000-0005-0000-0000-0000D6000000}"/>
    <cellStyle name="normálne 11 4" xfId="1126" xr:uid="{00000000-0005-0000-0000-0000D7000000}"/>
    <cellStyle name="normálne 11 5" xfId="1168" xr:uid="{00000000-0005-0000-0000-0000D8000000}"/>
    <cellStyle name="normálne 11 6" xfId="1149" xr:uid="{00000000-0005-0000-0000-0000D9000000}"/>
    <cellStyle name="normálne 11 7" xfId="1174" xr:uid="{00000000-0005-0000-0000-0000DA000000}"/>
    <cellStyle name="normálne 11 8" xfId="1111" xr:uid="{00000000-0005-0000-0000-0000DB000000}"/>
    <cellStyle name="normálne 11 9" xfId="1164" xr:uid="{00000000-0005-0000-0000-0000DC000000}"/>
    <cellStyle name="Normálne 12" xfId="73" xr:uid="{00000000-0005-0000-0000-0000DD000000}"/>
    <cellStyle name="normálne 12 2" xfId="1386" xr:uid="{00000000-0005-0000-0000-0000DE000000}"/>
    <cellStyle name="normálne 12 3" xfId="198" xr:uid="{00000000-0005-0000-0000-0000DF000000}"/>
    <cellStyle name="Normálne 13" xfId="115" xr:uid="{00000000-0005-0000-0000-0000E0000000}"/>
    <cellStyle name="normálne 13 2" xfId="274" xr:uid="{00000000-0005-0000-0000-0000E1000000}"/>
    <cellStyle name="normálne 13 2 2" xfId="453" xr:uid="{00000000-0005-0000-0000-0000E2000000}"/>
    <cellStyle name="normálne 13 2 3" xfId="590" xr:uid="{00000000-0005-0000-0000-0000E3000000}"/>
    <cellStyle name="normálne 13 2 4" xfId="730" xr:uid="{00000000-0005-0000-0000-0000E4000000}"/>
    <cellStyle name="normálne 13 2 5" xfId="896" xr:uid="{00000000-0005-0000-0000-0000E5000000}"/>
    <cellStyle name="normálne 13 2 6" xfId="999" xr:uid="{00000000-0005-0000-0000-0000E6000000}"/>
    <cellStyle name="normálne 13 3" xfId="378" xr:uid="{00000000-0005-0000-0000-0000E7000000}"/>
    <cellStyle name="normálne 13 4" xfId="517" xr:uid="{00000000-0005-0000-0000-0000E8000000}"/>
    <cellStyle name="normálne 13 5" xfId="659" xr:uid="{00000000-0005-0000-0000-0000E9000000}"/>
    <cellStyle name="normálne 13 6" xfId="823" xr:uid="{00000000-0005-0000-0000-0000EA000000}"/>
    <cellStyle name="normálne 13 7" xfId="1070" xr:uid="{00000000-0005-0000-0000-0000EB000000}"/>
    <cellStyle name="normálne 13 8" xfId="1376" xr:uid="{00000000-0005-0000-0000-0000EC000000}"/>
    <cellStyle name="normálne 13 9" xfId="197" xr:uid="{00000000-0005-0000-0000-0000ED000000}"/>
    <cellStyle name="Normálne 14" xfId="9" xr:uid="{00000000-0005-0000-0000-0000EE000000}"/>
    <cellStyle name="Normálne 14 2" xfId="11" xr:uid="{00000000-0005-0000-0000-0000EF000000}"/>
    <cellStyle name="Normálne 14 2 2" xfId="19" xr:uid="{00000000-0005-0000-0000-0000F0000000}"/>
    <cellStyle name="normálne 14 2 2 2" xfId="488" xr:uid="{00000000-0005-0000-0000-0000F1000000}"/>
    <cellStyle name="Normálne 14 2 2 3" xfId="1499" xr:uid="{00000000-0005-0000-0000-0000F2000000}"/>
    <cellStyle name="normálne 14 2 3" xfId="625" xr:uid="{00000000-0005-0000-0000-0000F3000000}"/>
    <cellStyle name="normálne 14 2 4" xfId="765" xr:uid="{00000000-0005-0000-0000-0000F4000000}"/>
    <cellStyle name="normálne 14 2 5" xfId="931" xr:uid="{00000000-0005-0000-0000-0000F5000000}"/>
    <cellStyle name="normálne 14 2 6" xfId="1049" xr:uid="{00000000-0005-0000-0000-0000F6000000}"/>
    <cellStyle name="normálne 14 2 7" xfId="309" xr:uid="{00000000-0005-0000-0000-0000F7000000}"/>
    <cellStyle name="Normálne 14 3" xfId="18" xr:uid="{00000000-0005-0000-0000-0000F8000000}"/>
    <cellStyle name="normálne 14 3 2" xfId="415" xr:uid="{00000000-0005-0000-0000-0000F9000000}"/>
    <cellStyle name="Normálne 14 4" xfId="119" xr:uid="{00000000-0005-0000-0000-0000FA000000}"/>
    <cellStyle name="normálne 14 4 2" xfId="553" xr:uid="{00000000-0005-0000-0000-0000FB000000}"/>
    <cellStyle name="Normálne 14 5" xfId="123" xr:uid="{00000000-0005-0000-0000-0000FC000000}"/>
    <cellStyle name="normálne 14 5 2" xfId="694" xr:uid="{00000000-0005-0000-0000-0000FD000000}"/>
    <cellStyle name="normálne 14 6" xfId="859" xr:uid="{00000000-0005-0000-0000-0000FE000000}"/>
    <cellStyle name="normálne 14 7" xfId="977" xr:uid="{00000000-0005-0000-0000-0000FF000000}"/>
    <cellStyle name="normálne 14 8" xfId="1366" xr:uid="{00000000-0005-0000-0000-000000010000}"/>
    <cellStyle name="normálne 14 9" xfId="235" xr:uid="{00000000-0005-0000-0000-000001010000}"/>
    <cellStyle name="Normálne 15" xfId="117" xr:uid="{00000000-0005-0000-0000-000002010000}"/>
    <cellStyle name="normálne 15 2" xfId="1343" xr:uid="{00000000-0005-0000-0000-000003010000}"/>
    <cellStyle name="normálne 15 3" xfId="237" xr:uid="{00000000-0005-0000-0000-000004010000}"/>
    <cellStyle name="Normálne 16" xfId="122" xr:uid="{00000000-0005-0000-0000-000005010000}"/>
    <cellStyle name="normálne 16 2" xfId="416" xr:uid="{00000000-0005-0000-0000-000006010000}"/>
    <cellStyle name="normálne 16 3" xfId="554" xr:uid="{00000000-0005-0000-0000-000007010000}"/>
    <cellStyle name="normálne 16 4" xfId="695" xr:uid="{00000000-0005-0000-0000-000008010000}"/>
    <cellStyle name="normálne 16 5" xfId="860" xr:uid="{00000000-0005-0000-0000-000009010000}"/>
    <cellStyle name="normálne 16 6" xfId="1099" xr:uid="{00000000-0005-0000-0000-00000A010000}"/>
    <cellStyle name="normálne 16 7" xfId="1360" xr:uid="{00000000-0005-0000-0000-00000B010000}"/>
    <cellStyle name="normálne 16 8" xfId="236" xr:uid="{00000000-0005-0000-0000-00000C010000}"/>
    <cellStyle name="Normálne 17" xfId="124" xr:uid="{00000000-0005-0000-0000-00000D010000}"/>
    <cellStyle name="normálne 17 2" xfId="489" xr:uid="{00000000-0005-0000-0000-00000E010000}"/>
    <cellStyle name="normálne 17 3" xfId="626" xr:uid="{00000000-0005-0000-0000-00000F010000}"/>
    <cellStyle name="normálne 17 4" xfId="766" xr:uid="{00000000-0005-0000-0000-000010010000}"/>
    <cellStyle name="normálne 17 5" xfId="932" xr:uid="{00000000-0005-0000-0000-000011010000}"/>
    <cellStyle name="normálne 17 6" xfId="1055" xr:uid="{00000000-0005-0000-0000-000012010000}"/>
    <cellStyle name="normálne 17 7" xfId="1367" xr:uid="{00000000-0005-0000-0000-000013010000}"/>
    <cellStyle name="normálne 17 8" xfId="310" xr:uid="{00000000-0005-0000-0000-000014010000}"/>
    <cellStyle name="normálne 18" xfId="311" xr:uid="{00000000-0005-0000-0000-000015010000}"/>
    <cellStyle name="normálne 18 2" xfId="1407" xr:uid="{00000000-0005-0000-0000-000016010000}"/>
    <cellStyle name="normálne 19" xfId="314" xr:uid="{00000000-0005-0000-0000-000017010000}"/>
    <cellStyle name="normálne 19 2" xfId="492" xr:uid="{00000000-0005-0000-0000-000018010000}"/>
    <cellStyle name="normálne 19 2 2" xfId="1425" xr:uid="{00000000-0005-0000-0000-000019010000}"/>
    <cellStyle name="normálne 19 3" xfId="629" xr:uid="{00000000-0005-0000-0000-00001A010000}"/>
    <cellStyle name="normálne 19 3 2" xfId="1430" xr:uid="{00000000-0005-0000-0000-00001B010000}"/>
    <cellStyle name="normálne 19 4" xfId="768" xr:uid="{00000000-0005-0000-0000-00001C010000}"/>
    <cellStyle name="normálne 19 4 2" xfId="1432" xr:uid="{00000000-0005-0000-0000-00001D010000}"/>
    <cellStyle name="normálne 19 5" xfId="935" xr:uid="{00000000-0005-0000-0000-00001E010000}"/>
    <cellStyle name="normálne 19 5 2" xfId="1439" xr:uid="{00000000-0005-0000-0000-00001F010000}"/>
    <cellStyle name="normálne 19 6" xfId="1032" xr:uid="{00000000-0005-0000-0000-000020010000}"/>
    <cellStyle name="normálne 19 6 2" xfId="1457" xr:uid="{00000000-0005-0000-0000-000021010000}"/>
    <cellStyle name="normálne 19 7" xfId="1416" xr:uid="{00000000-0005-0000-0000-000022010000}"/>
    <cellStyle name="normálne 19 8" xfId="1358" xr:uid="{00000000-0005-0000-0000-000023010000}"/>
    <cellStyle name="Normálne 2" xfId="2" xr:uid="{00000000-0005-0000-0000-000024010000}"/>
    <cellStyle name="normálne 2 10" xfId="1102" xr:uid="{00000000-0005-0000-0000-000025010000}"/>
    <cellStyle name="normálne 2 11" xfId="1112" xr:uid="{00000000-0005-0000-0000-000026010000}"/>
    <cellStyle name="normálne 2 12" xfId="1150" xr:uid="{00000000-0005-0000-0000-000027010000}"/>
    <cellStyle name="normálne 2 13" xfId="1162" xr:uid="{00000000-0005-0000-0000-000028010000}"/>
    <cellStyle name="normálne 2 14" xfId="1117" xr:uid="{00000000-0005-0000-0000-000029010000}"/>
    <cellStyle name="normálne 2 15" xfId="1152" xr:uid="{00000000-0005-0000-0000-00002A010000}"/>
    <cellStyle name="normálne 2 16" xfId="1140" xr:uid="{00000000-0005-0000-0000-00002B010000}"/>
    <cellStyle name="normálne 2 17" xfId="1103" xr:uid="{00000000-0005-0000-0000-00002C010000}"/>
    <cellStyle name="normálne 2 18" xfId="1194" xr:uid="{00000000-0005-0000-0000-00002D010000}"/>
    <cellStyle name="normálne 2 19" xfId="1207" xr:uid="{00000000-0005-0000-0000-00002E010000}"/>
    <cellStyle name="Normálne 2 2" xfId="20" xr:uid="{00000000-0005-0000-0000-00002F010000}"/>
    <cellStyle name="normálne 2 2 10" xfId="1175" xr:uid="{00000000-0005-0000-0000-000030010000}"/>
    <cellStyle name="normálne 2 2 11" xfId="1173" xr:uid="{00000000-0005-0000-0000-000031010000}"/>
    <cellStyle name="normálne 2 2 12" xfId="1161" xr:uid="{00000000-0005-0000-0000-000032010000}"/>
    <cellStyle name="normálne 2 2 13" xfId="1153" xr:uid="{00000000-0005-0000-0000-000033010000}"/>
    <cellStyle name="normálne 2 2 14" xfId="1130" xr:uid="{00000000-0005-0000-0000-000034010000}"/>
    <cellStyle name="normálne 2 2 15" xfId="941" xr:uid="{00000000-0005-0000-0000-000035010000}"/>
    <cellStyle name="normálne 2 2 16" xfId="138" xr:uid="{00000000-0005-0000-0000-000036010000}"/>
    <cellStyle name="normálne 2 2 2" xfId="178" xr:uid="{00000000-0005-0000-0000-000037010000}"/>
    <cellStyle name="normálne 2 2 3" xfId="325" xr:uid="{00000000-0005-0000-0000-000038010000}"/>
    <cellStyle name="normálne 2 2 4" xfId="373" xr:uid="{00000000-0005-0000-0000-000039010000}"/>
    <cellStyle name="normálne 2 2 5" xfId="501" xr:uid="{00000000-0005-0000-0000-00003A010000}"/>
    <cellStyle name="normálne 2 2 6" xfId="785" xr:uid="{00000000-0005-0000-0000-00003B010000}"/>
    <cellStyle name="normálne 2 2 6 2" xfId="1105" xr:uid="{00000000-0005-0000-0000-00003C010000}"/>
    <cellStyle name="normálne 2 2 6 3" xfId="1197" xr:uid="{00000000-0005-0000-0000-00003D010000}"/>
    <cellStyle name="normálne 2 2 7" xfId="1104" xr:uid="{00000000-0005-0000-0000-00003E010000}"/>
    <cellStyle name="normálne 2 2 8" xfId="1115" xr:uid="{00000000-0005-0000-0000-00003F010000}"/>
    <cellStyle name="normálne 2 2 9" xfId="1170" xr:uid="{00000000-0005-0000-0000-000040010000}"/>
    <cellStyle name="normálne 2 20" xfId="1213" xr:uid="{00000000-0005-0000-0000-000041010000}"/>
    <cellStyle name="normálne 2 21" xfId="1357" xr:uid="{00000000-0005-0000-0000-000042010000}"/>
    <cellStyle name="normálne 2 22" xfId="136" xr:uid="{00000000-0005-0000-0000-000043010000}"/>
    <cellStyle name="Normálne 2 23" xfId="1515" xr:uid="{43903A39-39CC-4804-8941-BABE0DC9FAEB}"/>
    <cellStyle name="Normálne 2 24" xfId="1519" xr:uid="{869916B3-1A51-46BA-9AE5-BE1DE3C681DD}"/>
    <cellStyle name="Normálne 2 25" xfId="1520" xr:uid="{822330AC-B03E-4A08-BA6D-90C27B99349F}"/>
    <cellStyle name="Normálne 2 3" xfId="34" xr:uid="{00000000-0005-0000-0000-000044010000}"/>
    <cellStyle name="normálne 2 3 2" xfId="144" xr:uid="{00000000-0005-0000-0000-000045010000}"/>
    <cellStyle name="Normálne 2 4" xfId="51" xr:uid="{00000000-0005-0000-0000-000046010000}"/>
    <cellStyle name="normálne 2 4 10" xfId="975" xr:uid="{00000000-0005-0000-0000-000047010000}"/>
    <cellStyle name="normálne 2 4 11" xfId="153" xr:uid="{00000000-0005-0000-0000-000048010000}"/>
    <cellStyle name="normálne 2 4 2" xfId="167" xr:uid="{00000000-0005-0000-0000-000049010000}"/>
    <cellStyle name="normálne 2 4 2 2" xfId="219" xr:uid="{00000000-0005-0000-0000-00004A010000}"/>
    <cellStyle name="normálne 2 4 2 2 2" xfId="293" xr:uid="{00000000-0005-0000-0000-00004B010000}"/>
    <cellStyle name="normálne 2 4 2 2 2 2" xfId="472" xr:uid="{00000000-0005-0000-0000-00004C010000}"/>
    <cellStyle name="normálne 2 4 2 2 2 3" xfId="609" xr:uid="{00000000-0005-0000-0000-00004D010000}"/>
    <cellStyle name="normálne 2 4 2 2 2 4" xfId="749" xr:uid="{00000000-0005-0000-0000-00004E010000}"/>
    <cellStyle name="normálne 2 4 2 2 2 5" xfId="915" xr:uid="{00000000-0005-0000-0000-00004F010000}"/>
    <cellStyle name="normálne 2 4 2 2 2 6" xfId="1063" xr:uid="{00000000-0005-0000-0000-000050010000}"/>
    <cellStyle name="normálne 2 4 2 2 3" xfId="399" xr:uid="{00000000-0005-0000-0000-000051010000}"/>
    <cellStyle name="normálne 2 4 2 2 4" xfId="537" xr:uid="{00000000-0005-0000-0000-000052010000}"/>
    <cellStyle name="normálne 2 4 2 2 5" xfId="678" xr:uid="{00000000-0005-0000-0000-000053010000}"/>
    <cellStyle name="normálne 2 4 2 2 6" xfId="843" xr:uid="{00000000-0005-0000-0000-000054010000}"/>
    <cellStyle name="normálne 2 4 2 2 7" xfId="1028" xr:uid="{00000000-0005-0000-0000-000055010000}"/>
    <cellStyle name="normálne 2 4 2 3" xfId="258" xr:uid="{00000000-0005-0000-0000-000056010000}"/>
    <cellStyle name="normálne 2 4 2 3 2" xfId="437" xr:uid="{00000000-0005-0000-0000-000057010000}"/>
    <cellStyle name="normálne 2 4 2 3 3" xfId="574" xr:uid="{00000000-0005-0000-0000-000058010000}"/>
    <cellStyle name="normálne 2 4 2 3 4" xfId="714" xr:uid="{00000000-0005-0000-0000-000059010000}"/>
    <cellStyle name="normálne 2 4 2 3 5" xfId="880" xr:uid="{00000000-0005-0000-0000-00005A010000}"/>
    <cellStyle name="normálne 2 4 2 3 6" xfId="1013" xr:uid="{00000000-0005-0000-0000-00005B010000}"/>
    <cellStyle name="normálne 2 4 2 4" xfId="352" xr:uid="{00000000-0005-0000-0000-00005C010000}"/>
    <cellStyle name="normálne 2 4 2 5" xfId="497" xr:uid="{00000000-0005-0000-0000-00005D010000}"/>
    <cellStyle name="normálne 2 4 2 6" xfId="643" xr:uid="{00000000-0005-0000-0000-00005E010000}"/>
    <cellStyle name="normálne 2 4 2 7" xfId="804" xr:uid="{00000000-0005-0000-0000-00005F010000}"/>
    <cellStyle name="normálne 2 4 2 8" xfId="1067" xr:uid="{00000000-0005-0000-0000-000060010000}"/>
    <cellStyle name="normálne 2 4 3" xfId="191" xr:uid="{00000000-0005-0000-0000-000061010000}"/>
    <cellStyle name="normálne 2 4 3 2" xfId="230" xr:uid="{00000000-0005-0000-0000-000062010000}"/>
    <cellStyle name="normálne 2 4 3 2 2" xfId="304" xr:uid="{00000000-0005-0000-0000-000063010000}"/>
    <cellStyle name="normálne 2 4 3 2 2 2" xfId="483" xr:uid="{00000000-0005-0000-0000-000064010000}"/>
    <cellStyle name="normálne 2 4 3 2 2 3" xfId="620" xr:uid="{00000000-0005-0000-0000-000065010000}"/>
    <cellStyle name="normálne 2 4 3 2 2 4" xfId="760" xr:uid="{00000000-0005-0000-0000-000066010000}"/>
    <cellStyle name="normálne 2 4 3 2 2 5" xfId="926" xr:uid="{00000000-0005-0000-0000-000067010000}"/>
    <cellStyle name="normálne 2 4 3 2 2 6" xfId="990" xr:uid="{00000000-0005-0000-0000-000068010000}"/>
    <cellStyle name="normálne 2 4 3 2 3" xfId="410" xr:uid="{00000000-0005-0000-0000-000069010000}"/>
    <cellStyle name="normálne 2 4 3 2 4" xfId="548" xr:uid="{00000000-0005-0000-0000-00006A010000}"/>
    <cellStyle name="normálne 2 4 3 2 5" xfId="689" xr:uid="{00000000-0005-0000-0000-00006B010000}"/>
    <cellStyle name="normálne 2 4 3 2 6" xfId="854" xr:uid="{00000000-0005-0000-0000-00006C010000}"/>
    <cellStyle name="normálne 2 4 3 2 7" xfId="1085" xr:uid="{00000000-0005-0000-0000-00006D010000}"/>
    <cellStyle name="normálne 2 4 3 3" xfId="269" xr:uid="{00000000-0005-0000-0000-00006E010000}"/>
    <cellStyle name="normálne 2 4 3 3 2" xfId="448" xr:uid="{00000000-0005-0000-0000-00006F010000}"/>
    <cellStyle name="normálne 2 4 3 3 3" xfId="585" xr:uid="{00000000-0005-0000-0000-000070010000}"/>
    <cellStyle name="normálne 2 4 3 3 4" xfId="725" xr:uid="{00000000-0005-0000-0000-000071010000}"/>
    <cellStyle name="normálne 2 4 3 3 5" xfId="891" xr:uid="{00000000-0005-0000-0000-000072010000}"/>
    <cellStyle name="normálne 2 4 3 3 6" xfId="1069" xr:uid="{00000000-0005-0000-0000-000073010000}"/>
    <cellStyle name="normálne 2 4 3 4" xfId="372" xr:uid="{00000000-0005-0000-0000-000074010000}"/>
    <cellStyle name="normálne 2 4 3 5" xfId="512" xr:uid="{00000000-0005-0000-0000-000075010000}"/>
    <cellStyle name="normálne 2 4 3 6" xfId="654" xr:uid="{00000000-0005-0000-0000-000076010000}"/>
    <cellStyle name="normálne 2 4 3 7" xfId="818" xr:uid="{00000000-0005-0000-0000-000077010000}"/>
    <cellStyle name="normálne 2 4 3 8" xfId="1057" xr:uid="{00000000-0005-0000-0000-000078010000}"/>
    <cellStyle name="Normálne 2 4 3 9" xfId="1504" xr:uid="{5F41CD49-F7EE-4E6A-91C7-394AFE5A6FBD}"/>
    <cellStyle name="normálne 2 4 4" xfId="208" xr:uid="{00000000-0005-0000-0000-000079010000}"/>
    <cellStyle name="normálne 2 4 4 2" xfId="282" xr:uid="{00000000-0005-0000-0000-00007A010000}"/>
    <cellStyle name="normálne 2 4 4 2 2" xfId="461" xr:uid="{00000000-0005-0000-0000-00007B010000}"/>
    <cellStyle name="normálne 2 4 4 2 3" xfId="598" xr:uid="{00000000-0005-0000-0000-00007C010000}"/>
    <cellStyle name="normálne 2 4 4 2 4" xfId="738" xr:uid="{00000000-0005-0000-0000-00007D010000}"/>
    <cellStyle name="normálne 2 4 4 2 5" xfId="904" xr:uid="{00000000-0005-0000-0000-00007E010000}"/>
    <cellStyle name="normálne 2 4 4 2 6" xfId="1016" xr:uid="{00000000-0005-0000-0000-00007F010000}"/>
    <cellStyle name="normálne 2 4 4 3" xfId="388" xr:uid="{00000000-0005-0000-0000-000080010000}"/>
    <cellStyle name="normálne 2 4 4 4" xfId="526" xr:uid="{00000000-0005-0000-0000-000081010000}"/>
    <cellStyle name="normálne 2 4 4 5" xfId="667" xr:uid="{00000000-0005-0000-0000-000082010000}"/>
    <cellStyle name="normálne 2 4 4 6" xfId="832" xr:uid="{00000000-0005-0000-0000-000083010000}"/>
    <cellStyle name="normálne 2 4 4 7" xfId="984" xr:uid="{00000000-0005-0000-0000-000084010000}"/>
    <cellStyle name="normálne 2 4 5" xfId="247" xr:uid="{00000000-0005-0000-0000-000085010000}"/>
    <cellStyle name="normálne 2 4 5 2" xfId="426" xr:uid="{00000000-0005-0000-0000-000086010000}"/>
    <cellStyle name="normálne 2 4 5 3" xfId="563" xr:uid="{00000000-0005-0000-0000-000087010000}"/>
    <cellStyle name="normálne 2 4 5 4" xfId="703" xr:uid="{00000000-0005-0000-0000-000088010000}"/>
    <cellStyle name="normálne 2 4 5 5" xfId="869" xr:uid="{00000000-0005-0000-0000-000089010000}"/>
    <cellStyle name="normálne 2 4 5 6" xfId="973" xr:uid="{00000000-0005-0000-0000-00008A010000}"/>
    <cellStyle name="normálne 2 4 6" xfId="339" xr:uid="{00000000-0005-0000-0000-00008B010000}"/>
    <cellStyle name="normálne 2 4 7" xfId="318" xr:uid="{00000000-0005-0000-0000-00008C010000}"/>
    <cellStyle name="normálne 2 4 8" xfId="632" xr:uid="{00000000-0005-0000-0000-00008D010000}"/>
    <cellStyle name="normálne 2 4 9" xfId="795" xr:uid="{00000000-0005-0000-0000-00008E010000}"/>
    <cellStyle name="normálne 2 5" xfId="147" xr:uid="{00000000-0005-0000-0000-00008F010000}"/>
    <cellStyle name="normálne 2 5 2" xfId="335" xr:uid="{00000000-0005-0000-0000-000090010000}"/>
    <cellStyle name="normálne 2 5 2 2" xfId="942" xr:uid="{00000000-0005-0000-0000-000091010000}"/>
    <cellStyle name="normálne 2 5 2 2 2" xfId="1442" xr:uid="{00000000-0005-0000-0000-000092010000}"/>
    <cellStyle name="normálne 2 5 2 3" xfId="1007" xr:uid="{00000000-0005-0000-0000-000093010000}"/>
    <cellStyle name="normálne 2 5 2 3 2" xfId="1454" xr:uid="{00000000-0005-0000-0000-000094010000}"/>
    <cellStyle name="normálne 2 5 2 4" xfId="1420" xr:uid="{00000000-0005-0000-0000-000095010000}"/>
    <cellStyle name="normálne 2 5 3" xfId="417" xr:uid="{00000000-0005-0000-0000-000096010000}"/>
    <cellStyle name="normálne 2 5 3 2" xfId="978" xr:uid="{00000000-0005-0000-0000-000097010000}"/>
    <cellStyle name="normálne 2 5 3 2 2" xfId="1450" xr:uid="{00000000-0005-0000-0000-000098010000}"/>
    <cellStyle name="normálne 2 5 3 3" xfId="1095" xr:uid="{00000000-0005-0000-0000-000099010000}"/>
    <cellStyle name="normálne 2 5 3 3 2" xfId="1462" xr:uid="{00000000-0005-0000-0000-00009A010000}"/>
    <cellStyle name="normálne 2 5 3 4" xfId="1424" xr:uid="{00000000-0005-0000-0000-00009B010000}"/>
    <cellStyle name="normálne 2 5 4" xfId="503" xr:uid="{00000000-0005-0000-0000-00009C010000}"/>
    <cellStyle name="normálne 2 5 4 2" xfId="1006" xr:uid="{00000000-0005-0000-0000-00009D010000}"/>
    <cellStyle name="normálne 2 5 4 2 2" xfId="1453" xr:uid="{00000000-0005-0000-0000-00009E010000}"/>
    <cellStyle name="normálne 2 5 4 3" xfId="1090" xr:uid="{00000000-0005-0000-0000-00009F010000}"/>
    <cellStyle name="normálne 2 5 4 3 2" xfId="1461" xr:uid="{00000000-0005-0000-0000-0000A0010000}"/>
    <cellStyle name="normálne 2 5 4 4" xfId="1427" xr:uid="{00000000-0005-0000-0000-0000A1010000}"/>
    <cellStyle name="normálne 2 5 5" xfId="792" xr:uid="{00000000-0005-0000-0000-0000A2010000}"/>
    <cellStyle name="normálne 2 5 5 2" xfId="1436" xr:uid="{00000000-0005-0000-0000-0000A3010000}"/>
    <cellStyle name="normálne 2 5 6" xfId="958" xr:uid="{00000000-0005-0000-0000-0000A4010000}"/>
    <cellStyle name="normálne 2 5 6 2" xfId="1446" xr:uid="{00000000-0005-0000-0000-0000A5010000}"/>
    <cellStyle name="normálne 2 5 7" xfId="1414" xr:uid="{00000000-0005-0000-0000-0000A6010000}"/>
    <cellStyle name="normálne 2 6" xfId="161" xr:uid="{00000000-0005-0000-0000-0000A7010000}"/>
    <cellStyle name="normálne 2 6 2" xfId="196" xr:uid="{00000000-0005-0000-0000-0000A8010000}"/>
    <cellStyle name="normálne 2 6 2 2" xfId="234" xr:uid="{00000000-0005-0000-0000-0000A9010000}"/>
    <cellStyle name="normálne 2 6 2 2 2" xfId="308" xr:uid="{00000000-0005-0000-0000-0000AA010000}"/>
    <cellStyle name="normálne 2 6 2 2 2 2" xfId="487" xr:uid="{00000000-0005-0000-0000-0000AB010000}"/>
    <cellStyle name="normálne 2 6 2 2 2 3" xfId="624" xr:uid="{00000000-0005-0000-0000-0000AC010000}"/>
    <cellStyle name="normálne 2 6 2 2 2 4" xfId="764" xr:uid="{00000000-0005-0000-0000-0000AD010000}"/>
    <cellStyle name="normálne 2 6 2 2 2 5" xfId="930" xr:uid="{00000000-0005-0000-0000-0000AE010000}"/>
    <cellStyle name="normálne 2 6 2 2 2 6" xfId="1098" xr:uid="{00000000-0005-0000-0000-0000AF010000}"/>
    <cellStyle name="normálne 2 6 2 2 3" xfId="414" xr:uid="{00000000-0005-0000-0000-0000B0010000}"/>
    <cellStyle name="normálne 2 6 2 2 4" xfId="552" xr:uid="{00000000-0005-0000-0000-0000B1010000}"/>
    <cellStyle name="normálne 2 6 2 2 5" xfId="693" xr:uid="{00000000-0005-0000-0000-0000B2010000}"/>
    <cellStyle name="normálne 2 6 2 2 6" xfId="858" xr:uid="{00000000-0005-0000-0000-0000B3010000}"/>
    <cellStyle name="normálne 2 6 2 2 7" xfId="1023" xr:uid="{00000000-0005-0000-0000-0000B4010000}"/>
    <cellStyle name="normálne 2 6 2 3" xfId="273" xr:uid="{00000000-0005-0000-0000-0000B5010000}"/>
    <cellStyle name="normálne 2 6 2 3 2" xfId="452" xr:uid="{00000000-0005-0000-0000-0000B6010000}"/>
    <cellStyle name="normálne 2 6 2 3 3" xfId="589" xr:uid="{00000000-0005-0000-0000-0000B7010000}"/>
    <cellStyle name="normálne 2 6 2 3 4" xfId="729" xr:uid="{00000000-0005-0000-0000-0000B8010000}"/>
    <cellStyle name="normálne 2 6 2 3 5" xfId="895" xr:uid="{00000000-0005-0000-0000-0000B9010000}"/>
    <cellStyle name="normálne 2 6 2 3 6" xfId="1047" xr:uid="{00000000-0005-0000-0000-0000BA010000}"/>
    <cellStyle name="normálne 2 6 2 4" xfId="377" xr:uid="{00000000-0005-0000-0000-0000BB010000}"/>
    <cellStyle name="normálne 2 6 2 5" xfId="516" xr:uid="{00000000-0005-0000-0000-0000BC010000}"/>
    <cellStyle name="normálne 2 6 2 6" xfId="658" xr:uid="{00000000-0005-0000-0000-0000BD010000}"/>
    <cellStyle name="normálne 2 6 2 7" xfId="822" xr:uid="{00000000-0005-0000-0000-0000BE010000}"/>
    <cellStyle name="normálne 2 6 2 8" xfId="989" xr:uid="{00000000-0005-0000-0000-0000BF010000}"/>
    <cellStyle name="normálne 2 6 3" xfId="213" xr:uid="{00000000-0005-0000-0000-0000C0010000}"/>
    <cellStyle name="normálne 2 6 3 2" xfId="287" xr:uid="{00000000-0005-0000-0000-0000C1010000}"/>
    <cellStyle name="normálne 2 6 3 2 2" xfId="466" xr:uid="{00000000-0005-0000-0000-0000C2010000}"/>
    <cellStyle name="normálne 2 6 3 2 3" xfId="603" xr:uid="{00000000-0005-0000-0000-0000C3010000}"/>
    <cellStyle name="normálne 2 6 3 2 4" xfId="743" xr:uid="{00000000-0005-0000-0000-0000C4010000}"/>
    <cellStyle name="normálne 2 6 3 2 5" xfId="909" xr:uid="{00000000-0005-0000-0000-0000C5010000}"/>
    <cellStyle name="normálne 2 6 3 2 6" xfId="1050" xr:uid="{00000000-0005-0000-0000-0000C6010000}"/>
    <cellStyle name="normálne 2 6 3 3" xfId="393" xr:uid="{00000000-0005-0000-0000-0000C7010000}"/>
    <cellStyle name="normálne 2 6 3 4" xfId="531" xr:uid="{00000000-0005-0000-0000-0000C8010000}"/>
    <cellStyle name="normálne 2 6 3 5" xfId="672" xr:uid="{00000000-0005-0000-0000-0000C9010000}"/>
    <cellStyle name="normálne 2 6 3 6" xfId="837" xr:uid="{00000000-0005-0000-0000-0000CA010000}"/>
    <cellStyle name="normálne 2 6 3 7" xfId="1044" xr:uid="{00000000-0005-0000-0000-0000CB010000}"/>
    <cellStyle name="normálne 2 6 4" xfId="252" xr:uid="{00000000-0005-0000-0000-0000CC010000}"/>
    <cellStyle name="normálne 2 6 4 2" xfId="431" xr:uid="{00000000-0005-0000-0000-0000CD010000}"/>
    <cellStyle name="normálne 2 6 4 3" xfId="568" xr:uid="{00000000-0005-0000-0000-0000CE010000}"/>
    <cellStyle name="normálne 2 6 4 4" xfId="708" xr:uid="{00000000-0005-0000-0000-0000CF010000}"/>
    <cellStyle name="normálne 2 6 4 5" xfId="874" xr:uid="{00000000-0005-0000-0000-0000D0010000}"/>
    <cellStyle name="normálne 2 6 4 6" xfId="940" xr:uid="{00000000-0005-0000-0000-0000D1010000}"/>
    <cellStyle name="normálne 2 6 5" xfId="346" xr:uid="{00000000-0005-0000-0000-0000D2010000}"/>
    <cellStyle name="normálne 2 6 6" xfId="327" xr:uid="{00000000-0005-0000-0000-0000D3010000}"/>
    <cellStyle name="normálne 2 6 7" xfId="637" xr:uid="{00000000-0005-0000-0000-0000D4010000}"/>
    <cellStyle name="normálne 2 6 8" xfId="799" xr:uid="{00000000-0005-0000-0000-0000D5010000}"/>
    <cellStyle name="normálne 2 6 9" xfId="1002" xr:uid="{00000000-0005-0000-0000-0000D6010000}"/>
    <cellStyle name="normálne 2 7" xfId="177" xr:uid="{00000000-0005-0000-0000-0000D7010000}"/>
    <cellStyle name="normálne 2 7 2" xfId="224" xr:uid="{00000000-0005-0000-0000-0000D8010000}"/>
    <cellStyle name="normálne 2 7 2 2" xfId="298" xr:uid="{00000000-0005-0000-0000-0000D9010000}"/>
    <cellStyle name="normálne 2 7 2 2 2" xfId="477" xr:uid="{00000000-0005-0000-0000-0000DA010000}"/>
    <cellStyle name="normálne 2 7 2 2 3" xfId="614" xr:uid="{00000000-0005-0000-0000-0000DB010000}"/>
    <cellStyle name="normálne 2 7 2 2 4" xfId="754" xr:uid="{00000000-0005-0000-0000-0000DC010000}"/>
    <cellStyle name="normálne 2 7 2 2 5" xfId="920" xr:uid="{00000000-0005-0000-0000-0000DD010000}"/>
    <cellStyle name="normálne 2 7 2 2 6" xfId="994" xr:uid="{00000000-0005-0000-0000-0000DE010000}"/>
    <cellStyle name="normálne 2 7 2 3" xfId="404" xr:uid="{00000000-0005-0000-0000-0000DF010000}"/>
    <cellStyle name="normálne 2 7 2 4" xfId="542" xr:uid="{00000000-0005-0000-0000-0000E0010000}"/>
    <cellStyle name="normálne 2 7 2 5" xfId="683" xr:uid="{00000000-0005-0000-0000-0000E1010000}"/>
    <cellStyle name="normálne 2 7 2 6" xfId="848" xr:uid="{00000000-0005-0000-0000-0000E2010000}"/>
    <cellStyle name="normálne 2 7 2 7" xfId="1089" xr:uid="{00000000-0005-0000-0000-0000E3010000}"/>
    <cellStyle name="normálne 2 7 3" xfId="263" xr:uid="{00000000-0005-0000-0000-0000E4010000}"/>
    <cellStyle name="normálne 2 7 3 2" xfId="442" xr:uid="{00000000-0005-0000-0000-0000E5010000}"/>
    <cellStyle name="normálne 2 7 3 3" xfId="579" xr:uid="{00000000-0005-0000-0000-0000E6010000}"/>
    <cellStyle name="normálne 2 7 3 4" xfId="719" xr:uid="{00000000-0005-0000-0000-0000E7010000}"/>
    <cellStyle name="normálne 2 7 3 5" xfId="885" xr:uid="{00000000-0005-0000-0000-0000E8010000}"/>
    <cellStyle name="normálne 2 7 3 6" xfId="1056" xr:uid="{00000000-0005-0000-0000-0000E9010000}"/>
    <cellStyle name="normálne 2 7 4" xfId="361" xr:uid="{00000000-0005-0000-0000-0000EA010000}"/>
    <cellStyle name="normálne 2 7 5" xfId="505" xr:uid="{00000000-0005-0000-0000-0000EB010000}"/>
    <cellStyle name="normálne 2 7 6" xfId="648" xr:uid="{00000000-0005-0000-0000-0000EC010000}"/>
    <cellStyle name="normálne 2 7 7" xfId="811" xr:uid="{00000000-0005-0000-0000-0000ED010000}"/>
    <cellStyle name="normálne 2 7 8" xfId="947" xr:uid="{00000000-0005-0000-0000-0000EE010000}"/>
    <cellStyle name="normálne 2 8" xfId="202" xr:uid="{00000000-0005-0000-0000-0000EF010000}"/>
    <cellStyle name="normálne 2 8 2" xfId="276" xr:uid="{00000000-0005-0000-0000-0000F0010000}"/>
    <cellStyle name="normálne 2 8 2 2" xfId="455" xr:uid="{00000000-0005-0000-0000-0000F1010000}"/>
    <cellStyle name="normálne 2 8 2 3" xfId="592" xr:uid="{00000000-0005-0000-0000-0000F2010000}"/>
    <cellStyle name="normálne 2 8 2 4" xfId="732" xr:uid="{00000000-0005-0000-0000-0000F3010000}"/>
    <cellStyle name="normálne 2 8 2 5" xfId="898" xr:uid="{00000000-0005-0000-0000-0000F4010000}"/>
    <cellStyle name="normálne 2 8 2 6" xfId="955" xr:uid="{00000000-0005-0000-0000-0000F5010000}"/>
    <cellStyle name="normálne 2 8 3" xfId="382" xr:uid="{00000000-0005-0000-0000-0000F6010000}"/>
    <cellStyle name="normálne 2 8 4" xfId="520" xr:uid="{00000000-0005-0000-0000-0000F7010000}"/>
    <cellStyle name="normálne 2 8 5" xfId="661" xr:uid="{00000000-0005-0000-0000-0000F8010000}"/>
    <cellStyle name="normálne 2 8 6" xfId="826" xr:uid="{00000000-0005-0000-0000-0000F9010000}"/>
    <cellStyle name="normálne 2 8 7" xfId="1000" xr:uid="{00000000-0005-0000-0000-0000FA010000}"/>
    <cellStyle name="normálne 2 9" xfId="241" xr:uid="{00000000-0005-0000-0000-0000FB010000}"/>
    <cellStyle name="normálne 2 9 2" xfId="420" xr:uid="{00000000-0005-0000-0000-0000FC010000}"/>
    <cellStyle name="normálne 2 9 3" xfId="557" xr:uid="{00000000-0005-0000-0000-0000FD010000}"/>
    <cellStyle name="normálne 2 9 4" xfId="697" xr:uid="{00000000-0005-0000-0000-0000FE010000}"/>
    <cellStyle name="normálne 2 9 5" xfId="863" xr:uid="{00000000-0005-0000-0000-0000FF010000}"/>
    <cellStyle name="normálne 2 9 6" xfId="952" xr:uid="{00000000-0005-0000-0000-000000020000}"/>
    <cellStyle name="normálne 20" xfId="316" xr:uid="{00000000-0005-0000-0000-000001020000}"/>
    <cellStyle name="normálne 20 2" xfId="1418" xr:uid="{00000000-0005-0000-0000-000002020000}"/>
    <cellStyle name="normálne 20 3" xfId="1368" xr:uid="{00000000-0005-0000-0000-000003020000}"/>
    <cellStyle name="normálne 21" xfId="317" xr:uid="{00000000-0005-0000-0000-000004020000}"/>
    <cellStyle name="normálne 21 2" xfId="1347" xr:uid="{00000000-0005-0000-0000-000005020000}"/>
    <cellStyle name="normálne 22" xfId="324" xr:uid="{00000000-0005-0000-0000-000006020000}"/>
    <cellStyle name="normálne 22 2" xfId="1392" xr:uid="{00000000-0005-0000-0000-000007020000}"/>
    <cellStyle name="normálne 23" xfId="356" xr:uid="{00000000-0005-0000-0000-000008020000}"/>
    <cellStyle name="normálne 23 2" xfId="1349" xr:uid="{00000000-0005-0000-0000-000009020000}"/>
    <cellStyle name="normálne 24" xfId="770" xr:uid="{00000000-0005-0000-0000-00000A020000}"/>
    <cellStyle name="normálne 24 2" xfId="816" xr:uid="{00000000-0005-0000-0000-00000B020000}"/>
    <cellStyle name="normálne 24 3" xfId="1039" xr:uid="{00000000-0005-0000-0000-00000C020000}"/>
    <cellStyle name="normálne 24 4" xfId="1348" xr:uid="{00000000-0005-0000-0000-00000D020000}"/>
    <cellStyle name="normálne 25" xfId="1101" xr:uid="{00000000-0005-0000-0000-00000E020000}"/>
    <cellStyle name="normálne 25 2" xfId="1362" xr:uid="{00000000-0005-0000-0000-00000F020000}"/>
    <cellStyle name="normálne 26" xfId="1139" xr:uid="{00000000-0005-0000-0000-000010020000}"/>
    <cellStyle name="normálne 26 2" xfId="1394" xr:uid="{00000000-0005-0000-0000-000011020000}"/>
    <cellStyle name="normálne 27" xfId="1118" xr:uid="{00000000-0005-0000-0000-000012020000}"/>
    <cellStyle name="normálne 27 2" xfId="1341" xr:uid="{00000000-0005-0000-0000-000013020000}"/>
    <cellStyle name="normálne 28" xfId="1132" xr:uid="{00000000-0005-0000-0000-000014020000}"/>
    <cellStyle name="normálne 29" xfId="1136" xr:uid="{00000000-0005-0000-0000-000015020000}"/>
    <cellStyle name="Normálne 3" xfId="13" xr:uid="{00000000-0005-0000-0000-000016020000}"/>
    <cellStyle name="normálne 3 10" xfId="518" xr:uid="{00000000-0005-0000-0000-000017020000}"/>
    <cellStyle name="normálne 3 11" xfId="773" xr:uid="{00000000-0005-0000-0000-000018020000}"/>
    <cellStyle name="normálne 3 11 2" xfId="1107" xr:uid="{00000000-0005-0000-0000-000019020000}"/>
    <cellStyle name="normálne 3 11 3" xfId="1199" xr:uid="{00000000-0005-0000-0000-00001A020000}"/>
    <cellStyle name="normálne 3 12" xfId="1128" xr:uid="{00000000-0005-0000-0000-00001B020000}"/>
    <cellStyle name="normálne 3 13" xfId="1172" xr:uid="{00000000-0005-0000-0000-00001C020000}"/>
    <cellStyle name="normálne 3 14" xfId="1187" xr:uid="{00000000-0005-0000-0000-00001D020000}"/>
    <cellStyle name="normálne 3 15" xfId="1122" xr:uid="{00000000-0005-0000-0000-00001E020000}"/>
    <cellStyle name="normálne 3 16" xfId="1163" xr:uid="{00000000-0005-0000-0000-00001F020000}"/>
    <cellStyle name="normálne 3 17" xfId="1184" xr:uid="{00000000-0005-0000-0000-000020020000}"/>
    <cellStyle name="normálne 3 18" xfId="1127" xr:uid="{00000000-0005-0000-0000-000021020000}"/>
    <cellStyle name="normálne 3 19" xfId="1129" xr:uid="{00000000-0005-0000-0000-000022020000}"/>
    <cellStyle name="Normálne 3 2" xfId="26" xr:uid="{00000000-0005-0000-0000-000023020000}"/>
    <cellStyle name="normálne 3 2 10" xfId="967" xr:uid="{00000000-0005-0000-0000-000024020000}"/>
    <cellStyle name="normálne 3 2 11" xfId="155" xr:uid="{00000000-0005-0000-0000-000025020000}"/>
    <cellStyle name="normálne 3 2 2" xfId="168" xr:uid="{00000000-0005-0000-0000-000026020000}"/>
    <cellStyle name="normálne 3 2 2 2" xfId="220" xr:uid="{00000000-0005-0000-0000-000027020000}"/>
    <cellStyle name="normálne 3 2 2 2 2" xfId="294" xr:uid="{00000000-0005-0000-0000-000028020000}"/>
    <cellStyle name="normálne 3 2 2 2 2 2" xfId="473" xr:uid="{00000000-0005-0000-0000-000029020000}"/>
    <cellStyle name="normálne 3 2 2 2 2 3" xfId="610" xr:uid="{00000000-0005-0000-0000-00002A020000}"/>
    <cellStyle name="normálne 3 2 2 2 2 4" xfId="750" xr:uid="{00000000-0005-0000-0000-00002B020000}"/>
    <cellStyle name="normálne 3 2 2 2 2 5" xfId="916" xr:uid="{00000000-0005-0000-0000-00002C020000}"/>
    <cellStyle name="normálne 3 2 2 2 2 6" xfId="1014" xr:uid="{00000000-0005-0000-0000-00002D020000}"/>
    <cellStyle name="normálne 3 2 2 2 3" xfId="400" xr:uid="{00000000-0005-0000-0000-00002E020000}"/>
    <cellStyle name="normálne 3 2 2 2 4" xfId="538" xr:uid="{00000000-0005-0000-0000-00002F020000}"/>
    <cellStyle name="normálne 3 2 2 2 5" xfId="679" xr:uid="{00000000-0005-0000-0000-000030020000}"/>
    <cellStyle name="normálne 3 2 2 2 6" xfId="844" xr:uid="{00000000-0005-0000-0000-000031020000}"/>
    <cellStyle name="normálne 3 2 2 2 7" xfId="982" xr:uid="{00000000-0005-0000-0000-000032020000}"/>
    <cellStyle name="normálne 3 2 2 3" xfId="259" xr:uid="{00000000-0005-0000-0000-000033020000}"/>
    <cellStyle name="normálne 3 2 2 3 2" xfId="438" xr:uid="{00000000-0005-0000-0000-000034020000}"/>
    <cellStyle name="normálne 3 2 2 3 3" xfId="575" xr:uid="{00000000-0005-0000-0000-000035020000}"/>
    <cellStyle name="normálne 3 2 2 3 4" xfId="715" xr:uid="{00000000-0005-0000-0000-000036020000}"/>
    <cellStyle name="normálne 3 2 2 3 5" xfId="881" xr:uid="{00000000-0005-0000-0000-000037020000}"/>
    <cellStyle name="normálne 3 2 2 3 6" xfId="965" xr:uid="{00000000-0005-0000-0000-000038020000}"/>
    <cellStyle name="normálne 3 2 2 4" xfId="353" xr:uid="{00000000-0005-0000-0000-000039020000}"/>
    <cellStyle name="normálne 3 2 2 5" xfId="498" xr:uid="{00000000-0005-0000-0000-00003A020000}"/>
    <cellStyle name="normálne 3 2 2 6" xfId="644" xr:uid="{00000000-0005-0000-0000-00003B020000}"/>
    <cellStyle name="normálne 3 2 2 7" xfId="805" xr:uid="{00000000-0005-0000-0000-00003C020000}"/>
    <cellStyle name="normálne 3 2 2 8" xfId="1018" xr:uid="{00000000-0005-0000-0000-00003D020000}"/>
    <cellStyle name="normálne 3 2 3" xfId="193" xr:uid="{00000000-0005-0000-0000-00003E020000}"/>
    <cellStyle name="normálne 3 2 3 2" xfId="231" xr:uid="{00000000-0005-0000-0000-00003F020000}"/>
    <cellStyle name="normálne 3 2 3 2 2" xfId="305" xr:uid="{00000000-0005-0000-0000-000040020000}"/>
    <cellStyle name="normálne 3 2 3 2 2 2" xfId="484" xr:uid="{00000000-0005-0000-0000-000041020000}"/>
    <cellStyle name="normálne 3 2 3 2 2 3" xfId="621" xr:uid="{00000000-0005-0000-0000-000042020000}"/>
    <cellStyle name="normálne 3 2 3 2 2 4" xfId="761" xr:uid="{00000000-0005-0000-0000-000043020000}"/>
    <cellStyle name="normálne 3 2 3 2 2 5" xfId="927" xr:uid="{00000000-0005-0000-0000-000044020000}"/>
    <cellStyle name="normálne 3 2 3 2 2 6" xfId="1071" xr:uid="{00000000-0005-0000-0000-000045020000}"/>
    <cellStyle name="normálne 3 2 3 2 3" xfId="411" xr:uid="{00000000-0005-0000-0000-000046020000}"/>
    <cellStyle name="normálne 3 2 3 2 4" xfId="549" xr:uid="{00000000-0005-0000-0000-000047020000}"/>
    <cellStyle name="normálne 3 2 3 2 5" xfId="690" xr:uid="{00000000-0005-0000-0000-000048020000}"/>
    <cellStyle name="normálne 3 2 3 2 6" xfId="855" xr:uid="{00000000-0005-0000-0000-000049020000}"/>
    <cellStyle name="normálne 3 2 3 2 7" xfId="1037" xr:uid="{00000000-0005-0000-0000-00004A020000}"/>
    <cellStyle name="normálne 3 2 3 3" xfId="270" xr:uid="{00000000-0005-0000-0000-00004B020000}"/>
    <cellStyle name="normálne 3 2 3 3 2" xfId="449" xr:uid="{00000000-0005-0000-0000-00004C020000}"/>
    <cellStyle name="normálne 3 2 3 3 3" xfId="586" xr:uid="{00000000-0005-0000-0000-00004D020000}"/>
    <cellStyle name="normálne 3 2 3 3 4" xfId="726" xr:uid="{00000000-0005-0000-0000-00004E020000}"/>
    <cellStyle name="normálne 3 2 3 3 5" xfId="892" xr:uid="{00000000-0005-0000-0000-00004F020000}"/>
    <cellStyle name="normálne 3 2 3 3 6" xfId="1020" xr:uid="{00000000-0005-0000-0000-000050020000}"/>
    <cellStyle name="normálne 3 2 3 4" xfId="374" xr:uid="{00000000-0005-0000-0000-000051020000}"/>
    <cellStyle name="normálne 3 2 3 5" xfId="513" xr:uid="{00000000-0005-0000-0000-000052020000}"/>
    <cellStyle name="normálne 3 2 3 6" xfId="655" xr:uid="{00000000-0005-0000-0000-000053020000}"/>
    <cellStyle name="normálne 3 2 3 7" xfId="819" xr:uid="{00000000-0005-0000-0000-000054020000}"/>
    <cellStyle name="normálne 3 2 3 8" xfId="957" xr:uid="{00000000-0005-0000-0000-000055020000}"/>
    <cellStyle name="normálne 3 2 4" xfId="209" xr:uid="{00000000-0005-0000-0000-000056020000}"/>
    <cellStyle name="normálne 3 2 4 2" xfId="283" xr:uid="{00000000-0005-0000-0000-000057020000}"/>
    <cellStyle name="normálne 3 2 4 2 2" xfId="462" xr:uid="{00000000-0005-0000-0000-000058020000}"/>
    <cellStyle name="normálne 3 2 4 2 3" xfId="599" xr:uid="{00000000-0005-0000-0000-000059020000}"/>
    <cellStyle name="normálne 3 2 4 2 4" xfId="739" xr:uid="{00000000-0005-0000-0000-00005A020000}"/>
    <cellStyle name="normálne 3 2 4 2 5" xfId="905" xr:uid="{00000000-0005-0000-0000-00005B020000}"/>
    <cellStyle name="normálne 3 2 4 2 6" xfId="970" xr:uid="{00000000-0005-0000-0000-00005C020000}"/>
    <cellStyle name="normálne 3 2 4 3" xfId="389" xr:uid="{00000000-0005-0000-0000-00005D020000}"/>
    <cellStyle name="normálne 3 2 4 4" xfId="527" xr:uid="{00000000-0005-0000-0000-00005E020000}"/>
    <cellStyle name="normálne 3 2 4 5" xfId="668" xr:uid="{00000000-0005-0000-0000-00005F020000}"/>
    <cellStyle name="normálne 3 2 4 6" xfId="833" xr:uid="{00000000-0005-0000-0000-000060020000}"/>
    <cellStyle name="normálne 3 2 4 7" xfId="1066" xr:uid="{00000000-0005-0000-0000-000061020000}"/>
    <cellStyle name="normálne 3 2 5" xfId="248" xr:uid="{00000000-0005-0000-0000-000062020000}"/>
    <cellStyle name="normálne 3 2 5 2" xfId="427" xr:uid="{00000000-0005-0000-0000-000063020000}"/>
    <cellStyle name="normálne 3 2 5 3" xfId="564" xr:uid="{00000000-0005-0000-0000-000064020000}"/>
    <cellStyle name="normálne 3 2 5 4" xfId="704" xr:uid="{00000000-0005-0000-0000-000065020000}"/>
    <cellStyle name="normálne 3 2 5 5" xfId="870" xr:uid="{00000000-0005-0000-0000-000066020000}"/>
    <cellStyle name="normálne 3 2 5 6" xfId="1094" xr:uid="{00000000-0005-0000-0000-000067020000}"/>
    <cellStyle name="normálne 3 2 6" xfId="340" xr:uid="{00000000-0005-0000-0000-000068020000}"/>
    <cellStyle name="normálne 3 2 7" xfId="418" xr:uid="{00000000-0005-0000-0000-000069020000}"/>
    <cellStyle name="normálne 3 2 8" xfId="633" xr:uid="{00000000-0005-0000-0000-00006A020000}"/>
    <cellStyle name="normálne 3 2 9" xfId="787" xr:uid="{00000000-0005-0000-0000-00006B020000}"/>
    <cellStyle name="normálne 3 20" xfId="1001" xr:uid="{00000000-0005-0000-0000-00006C020000}"/>
    <cellStyle name="normálne 3 21" xfId="1208" xr:uid="{00000000-0005-0000-0000-00006D020000}"/>
    <cellStyle name="normálne 3 22" xfId="1217" xr:uid="{00000000-0005-0000-0000-00006E020000}"/>
    <cellStyle name="normálne 3 23" xfId="1224" xr:uid="{00000000-0005-0000-0000-00006F020000}"/>
    <cellStyle name="normálne 3 24" xfId="1231" xr:uid="{00000000-0005-0000-0000-000070020000}"/>
    <cellStyle name="normálne 3 25" xfId="1238" xr:uid="{00000000-0005-0000-0000-000071020000}"/>
    <cellStyle name="normálne 3 26" xfId="1245" xr:uid="{00000000-0005-0000-0000-000072020000}"/>
    <cellStyle name="normálne 3 27" xfId="1251" xr:uid="{00000000-0005-0000-0000-000073020000}"/>
    <cellStyle name="normálne 3 28" xfId="1257" xr:uid="{00000000-0005-0000-0000-000074020000}"/>
    <cellStyle name="normálne 3 29" xfId="1263" xr:uid="{00000000-0005-0000-0000-000075020000}"/>
    <cellStyle name="Normálne 3 3" xfId="35" xr:uid="{00000000-0005-0000-0000-000076020000}"/>
    <cellStyle name="Normálne 3 3 2" xfId="60" xr:uid="{00000000-0005-0000-0000-000077020000}"/>
    <cellStyle name="normálne 3 3 2 2" xfId="288" xr:uid="{00000000-0005-0000-0000-000078020000}"/>
    <cellStyle name="normálne 3 3 2 2 2" xfId="467" xr:uid="{00000000-0005-0000-0000-000079020000}"/>
    <cellStyle name="normálne 3 3 2 2 3" xfId="604" xr:uid="{00000000-0005-0000-0000-00007A020000}"/>
    <cellStyle name="normálne 3 3 2 2 4" xfId="744" xr:uid="{00000000-0005-0000-0000-00007B020000}"/>
    <cellStyle name="normálne 3 3 2 2 5" xfId="910" xr:uid="{00000000-0005-0000-0000-00007C020000}"/>
    <cellStyle name="normálne 3 3 2 2 6" xfId="964" xr:uid="{00000000-0005-0000-0000-00007D020000}"/>
    <cellStyle name="normálne 3 3 2 3" xfId="394" xr:uid="{00000000-0005-0000-0000-00007E020000}"/>
    <cellStyle name="normálne 3 3 2 4" xfId="532" xr:uid="{00000000-0005-0000-0000-00007F020000}"/>
    <cellStyle name="normálne 3 3 2 5" xfId="673" xr:uid="{00000000-0005-0000-0000-000080020000}"/>
    <cellStyle name="normálne 3 3 2 6" xfId="838" xr:uid="{00000000-0005-0000-0000-000081020000}"/>
    <cellStyle name="normálne 3 3 2 7" xfId="997" xr:uid="{00000000-0005-0000-0000-000082020000}"/>
    <cellStyle name="normálne 3 3 2 8" xfId="214" xr:uid="{00000000-0005-0000-0000-000083020000}"/>
    <cellStyle name="normálne 3 3 3" xfId="253" xr:uid="{00000000-0005-0000-0000-000084020000}"/>
    <cellStyle name="normálne 3 3 3 2" xfId="432" xr:uid="{00000000-0005-0000-0000-000085020000}"/>
    <cellStyle name="normálne 3 3 3 3" xfId="569" xr:uid="{00000000-0005-0000-0000-000086020000}"/>
    <cellStyle name="normálne 3 3 3 4" xfId="709" xr:uid="{00000000-0005-0000-0000-000087020000}"/>
    <cellStyle name="normálne 3 3 3 5" xfId="875" xr:uid="{00000000-0005-0000-0000-000088020000}"/>
    <cellStyle name="normálne 3 3 3 6" xfId="939" xr:uid="{00000000-0005-0000-0000-000089020000}"/>
    <cellStyle name="normálne 3 3 4" xfId="347" xr:uid="{00000000-0005-0000-0000-00008A020000}"/>
    <cellStyle name="normálne 3 3 5" xfId="359" xr:uid="{00000000-0005-0000-0000-00008B020000}"/>
    <cellStyle name="normálne 3 3 6" xfId="638" xr:uid="{00000000-0005-0000-0000-00008C020000}"/>
    <cellStyle name="normálne 3 3 7" xfId="800" xr:uid="{00000000-0005-0000-0000-00008D020000}"/>
    <cellStyle name="normálne 3 3 8" xfId="950" xr:uid="{00000000-0005-0000-0000-00008E020000}"/>
    <cellStyle name="normálne 3 3 9" xfId="162" xr:uid="{00000000-0005-0000-0000-00008F020000}"/>
    <cellStyle name="normálne 3 30" xfId="1269" xr:uid="{00000000-0005-0000-0000-000090020000}"/>
    <cellStyle name="normálne 3 31" xfId="141" xr:uid="{00000000-0005-0000-0000-000091020000}"/>
    <cellStyle name="Normálne 3 4" xfId="53" xr:uid="{00000000-0005-0000-0000-000092020000}"/>
    <cellStyle name="normálne 3 4 2" xfId="225" xr:uid="{00000000-0005-0000-0000-000093020000}"/>
    <cellStyle name="normálne 3 4 2 2" xfId="299" xr:uid="{00000000-0005-0000-0000-000094020000}"/>
    <cellStyle name="normálne 3 4 2 2 2" xfId="478" xr:uid="{00000000-0005-0000-0000-000095020000}"/>
    <cellStyle name="normálne 3 4 2 2 3" xfId="615" xr:uid="{00000000-0005-0000-0000-000096020000}"/>
    <cellStyle name="normálne 3 4 2 2 4" xfId="755" xr:uid="{00000000-0005-0000-0000-000097020000}"/>
    <cellStyle name="normálne 3 4 2 2 5" xfId="921" xr:uid="{00000000-0005-0000-0000-000098020000}"/>
    <cellStyle name="normálne 3 4 2 2 6" xfId="1058" xr:uid="{00000000-0005-0000-0000-000099020000}"/>
    <cellStyle name="normálne 3 4 2 3" xfId="405" xr:uid="{00000000-0005-0000-0000-00009A020000}"/>
    <cellStyle name="normálne 3 4 2 4" xfId="543" xr:uid="{00000000-0005-0000-0000-00009B020000}"/>
    <cellStyle name="normálne 3 4 2 5" xfId="684" xr:uid="{00000000-0005-0000-0000-00009C020000}"/>
    <cellStyle name="normálne 3 4 2 6" xfId="849" xr:uid="{00000000-0005-0000-0000-00009D020000}"/>
    <cellStyle name="normálne 3 4 2 7" xfId="1042" xr:uid="{00000000-0005-0000-0000-00009E020000}"/>
    <cellStyle name="normálne 3 4 3" xfId="264" xr:uid="{00000000-0005-0000-0000-00009F020000}"/>
    <cellStyle name="normálne 3 4 3 2" xfId="443" xr:uid="{00000000-0005-0000-0000-0000A0020000}"/>
    <cellStyle name="normálne 3 4 3 3" xfId="580" xr:uid="{00000000-0005-0000-0000-0000A1020000}"/>
    <cellStyle name="normálne 3 4 3 4" xfId="720" xr:uid="{00000000-0005-0000-0000-0000A2020000}"/>
    <cellStyle name="normálne 3 4 3 5" xfId="886" xr:uid="{00000000-0005-0000-0000-0000A3020000}"/>
    <cellStyle name="normálne 3 4 3 6" xfId="1009" xr:uid="{00000000-0005-0000-0000-0000A4020000}"/>
    <cellStyle name="normálne 3 4 4" xfId="364" xr:uid="{00000000-0005-0000-0000-0000A5020000}"/>
    <cellStyle name="normálne 3 4 5" xfId="507" xr:uid="{00000000-0005-0000-0000-0000A6020000}"/>
    <cellStyle name="normálne 3 4 6" xfId="649" xr:uid="{00000000-0005-0000-0000-0000A7020000}"/>
    <cellStyle name="normálne 3 4 7" xfId="812" xr:uid="{00000000-0005-0000-0000-0000A8020000}"/>
    <cellStyle name="normálne 3 4 8" xfId="1026" xr:uid="{00000000-0005-0000-0000-0000A9020000}"/>
    <cellStyle name="normálne 3 4 9" xfId="182" xr:uid="{00000000-0005-0000-0000-0000AA020000}"/>
    <cellStyle name="normálne 3 5" xfId="203" xr:uid="{00000000-0005-0000-0000-0000AB020000}"/>
    <cellStyle name="normálne 3 5 2" xfId="277" xr:uid="{00000000-0005-0000-0000-0000AC020000}"/>
    <cellStyle name="normálne 3 5 2 2" xfId="456" xr:uid="{00000000-0005-0000-0000-0000AD020000}"/>
    <cellStyle name="normálne 3 5 2 3" xfId="593" xr:uid="{00000000-0005-0000-0000-0000AE020000}"/>
    <cellStyle name="normálne 3 5 2 4" xfId="733" xr:uid="{00000000-0005-0000-0000-0000AF020000}"/>
    <cellStyle name="normálne 3 5 2 5" xfId="899" xr:uid="{00000000-0005-0000-0000-0000B0020000}"/>
    <cellStyle name="normálne 3 5 2 6" xfId="948" xr:uid="{00000000-0005-0000-0000-0000B1020000}"/>
    <cellStyle name="normálne 3 5 3" xfId="383" xr:uid="{00000000-0005-0000-0000-0000B2020000}"/>
    <cellStyle name="normálne 3 5 4" xfId="521" xr:uid="{00000000-0005-0000-0000-0000B3020000}"/>
    <cellStyle name="normálne 3 5 5" xfId="662" xr:uid="{00000000-0005-0000-0000-0000B4020000}"/>
    <cellStyle name="normálne 3 5 6" xfId="827" xr:uid="{00000000-0005-0000-0000-0000B5020000}"/>
    <cellStyle name="normálne 3 5 7" xfId="1053" xr:uid="{00000000-0005-0000-0000-0000B6020000}"/>
    <cellStyle name="normálne 3 6" xfId="242" xr:uid="{00000000-0005-0000-0000-0000B7020000}"/>
    <cellStyle name="normálne 3 6 2" xfId="421" xr:uid="{00000000-0005-0000-0000-0000B8020000}"/>
    <cellStyle name="normálne 3 6 3" xfId="558" xr:uid="{00000000-0005-0000-0000-0000B9020000}"/>
    <cellStyle name="normálne 3 6 4" xfId="698" xr:uid="{00000000-0005-0000-0000-0000BA020000}"/>
    <cellStyle name="normálne 3 6 5" xfId="864" xr:uid="{00000000-0005-0000-0000-0000BB020000}"/>
    <cellStyle name="normálne 3 6 6" xfId="1079" xr:uid="{00000000-0005-0000-0000-0000BC020000}"/>
    <cellStyle name="normálne 3 7" xfId="312" xr:uid="{00000000-0005-0000-0000-0000BD020000}"/>
    <cellStyle name="normálne 3 7 2" xfId="491" xr:uid="{00000000-0005-0000-0000-0000BE020000}"/>
    <cellStyle name="normálne 3 7 3" xfId="628" xr:uid="{00000000-0005-0000-0000-0000BF020000}"/>
    <cellStyle name="normálne 3 7 4" xfId="767" xr:uid="{00000000-0005-0000-0000-0000C0020000}"/>
    <cellStyle name="normálne 3 7 5" xfId="933" xr:uid="{00000000-0005-0000-0000-0000C1020000}"/>
    <cellStyle name="normálne 3 7 6" xfId="951" xr:uid="{00000000-0005-0000-0000-0000C2020000}"/>
    <cellStyle name="normálne 3 8" xfId="329" xr:uid="{00000000-0005-0000-0000-0000C3020000}"/>
    <cellStyle name="normálne 3 9" xfId="367" xr:uid="{00000000-0005-0000-0000-0000C4020000}"/>
    <cellStyle name="normálne 30" xfId="1196" xr:uid="{00000000-0005-0000-0000-0000C5020000}"/>
    <cellStyle name="normálne 31" xfId="1124" xr:uid="{00000000-0005-0000-0000-0000C6020000}"/>
    <cellStyle name="normálne 32" xfId="1188" xr:uid="{00000000-0005-0000-0000-0000C7020000}"/>
    <cellStyle name="normálne 33" xfId="133" xr:uid="{00000000-0005-0000-0000-0000C8020000}"/>
    <cellStyle name="normálne 33 10" xfId="782" xr:uid="{00000000-0005-0000-0000-0000C9020000}"/>
    <cellStyle name="normálne 33 11" xfId="796" xr:uid="{00000000-0005-0000-0000-0000CA020000}"/>
    <cellStyle name="normálne 33 2" xfId="152" xr:uid="{00000000-0005-0000-0000-0000CB020000}"/>
    <cellStyle name="normálne 33 2 10" xfId="1021" xr:uid="{00000000-0005-0000-0000-0000CC020000}"/>
    <cellStyle name="normálne 33 2 2" xfId="166" xr:uid="{00000000-0005-0000-0000-0000CD020000}"/>
    <cellStyle name="normálne 33 2 2 2" xfId="218" xr:uid="{00000000-0005-0000-0000-0000CE020000}"/>
    <cellStyle name="normálne 33 2 2 2 2" xfId="292" xr:uid="{00000000-0005-0000-0000-0000CF020000}"/>
    <cellStyle name="normálne 33 2 2 2 2 2" xfId="471" xr:uid="{00000000-0005-0000-0000-0000D0020000}"/>
    <cellStyle name="normálne 33 2 2 2 2 3" xfId="608" xr:uid="{00000000-0005-0000-0000-0000D1020000}"/>
    <cellStyle name="normálne 33 2 2 2 2 4" xfId="748" xr:uid="{00000000-0005-0000-0000-0000D2020000}"/>
    <cellStyle name="normálne 33 2 2 2 2 5" xfId="914" xr:uid="{00000000-0005-0000-0000-0000D3020000}"/>
    <cellStyle name="normálne 33 2 2 2 2 6" xfId="981" xr:uid="{00000000-0005-0000-0000-0000D4020000}"/>
    <cellStyle name="normálne 33 2 2 2 3" xfId="398" xr:uid="{00000000-0005-0000-0000-0000D5020000}"/>
    <cellStyle name="normálne 33 2 2 2 4" xfId="536" xr:uid="{00000000-0005-0000-0000-0000D6020000}"/>
    <cellStyle name="normálne 33 2 2 2 5" xfId="677" xr:uid="{00000000-0005-0000-0000-0000D7020000}"/>
    <cellStyle name="normálne 33 2 2 2 6" xfId="842" xr:uid="{00000000-0005-0000-0000-0000D8020000}"/>
    <cellStyle name="normálne 33 2 2 2 7" xfId="1075" xr:uid="{00000000-0005-0000-0000-0000D9020000}"/>
    <cellStyle name="normálne 33 2 2 3" xfId="257" xr:uid="{00000000-0005-0000-0000-0000DA020000}"/>
    <cellStyle name="normálne 33 2 2 3 2" xfId="436" xr:uid="{00000000-0005-0000-0000-0000DB020000}"/>
    <cellStyle name="normálne 33 2 2 3 3" xfId="573" xr:uid="{00000000-0005-0000-0000-0000DC020000}"/>
    <cellStyle name="normálne 33 2 2 3 4" xfId="713" xr:uid="{00000000-0005-0000-0000-0000DD020000}"/>
    <cellStyle name="normálne 33 2 2 3 5" xfId="879" xr:uid="{00000000-0005-0000-0000-0000DE020000}"/>
    <cellStyle name="normálne 33 2 2 3 6" xfId="1061" xr:uid="{00000000-0005-0000-0000-0000DF020000}"/>
    <cellStyle name="normálne 33 2 2 4" xfId="351" xr:uid="{00000000-0005-0000-0000-0000E0020000}"/>
    <cellStyle name="normálne 33 2 2 5" xfId="496" xr:uid="{00000000-0005-0000-0000-0000E1020000}"/>
    <cellStyle name="normálne 33 2 2 6" xfId="642" xr:uid="{00000000-0005-0000-0000-0000E2020000}"/>
    <cellStyle name="normálne 33 2 2 7" xfId="803" xr:uid="{00000000-0005-0000-0000-0000E3020000}"/>
    <cellStyle name="normálne 33 2 2 8" xfId="985" xr:uid="{00000000-0005-0000-0000-0000E4020000}"/>
    <cellStyle name="normálne 33 2 3" xfId="190" xr:uid="{00000000-0005-0000-0000-0000E5020000}"/>
    <cellStyle name="normálne 33 2 3 2" xfId="229" xr:uid="{00000000-0005-0000-0000-0000E6020000}"/>
    <cellStyle name="normálne 33 2 3 2 2" xfId="303" xr:uid="{00000000-0005-0000-0000-0000E7020000}"/>
    <cellStyle name="normálne 33 2 3 2 2 2" xfId="482" xr:uid="{00000000-0005-0000-0000-0000E8020000}"/>
    <cellStyle name="normálne 33 2 3 2 2 3" xfId="619" xr:uid="{00000000-0005-0000-0000-0000E9020000}"/>
    <cellStyle name="normálne 33 2 3 2 2 4" xfId="759" xr:uid="{00000000-0005-0000-0000-0000EA020000}"/>
    <cellStyle name="normálne 33 2 3 2 2 5" xfId="925" xr:uid="{00000000-0005-0000-0000-0000EB020000}"/>
    <cellStyle name="normálne 33 2 3 2 2 6" xfId="1036" xr:uid="{00000000-0005-0000-0000-0000EC020000}"/>
    <cellStyle name="normálne 33 2 3 2 3" xfId="409" xr:uid="{00000000-0005-0000-0000-0000ED020000}"/>
    <cellStyle name="normálne 33 2 3 2 4" xfId="547" xr:uid="{00000000-0005-0000-0000-0000EE020000}"/>
    <cellStyle name="normálne 33 2 3 2 5" xfId="688" xr:uid="{00000000-0005-0000-0000-0000EF020000}"/>
    <cellStyle name="normálne 33 2 3 2 6" xfId="853" xr:uid="{00000000-0005-0000-0000-0000F0020000}"/>
    <cellStyle name="normálne 33 2 3 2 7" xfId="962" xr:uid="{00000000-0005-0000-0000-0000F1020000}"/>
    <cellStyle name="normálne 33 2 3 3" xfId="268" xr:uid="{00000000-0005-0000-0000-0000F2020000}"/>
    <cellStyle name="normálne 33 2 3 3 2" xfId="447" xr:uid="{00000000-0005-0000-0000-0000F3020000}"/>
    <cellStyle name="normálne 33 2 3 3 3" xfId="584" xr:uid="{00000000-0005-0000-0000-0000F4020000}"/>
    <cellStyle name="normálne 33 2 3 3 4" xfId="724" xr:uid="{00000000-0005-0000-0000-0000F5020000}"/>
    <cellStyle name="normálne 33 2 3 3 5" xfId="890" xr:uid="{00000000-0005-0000-0000-0000F6020000}"/>
    <cellStyle name="normálne 33 2 3 3 6" xfId="988" xr:uid="{00000000-0005-0000-0000-0000F7020000}"/>
    <cellStyle name="normálne 33 2 3 4" xfId="371" xr:uid="{00000000-0005-0000-0000-0000F8020000}"/>
    <cellStyle name="normálne 33 2 3 5" xfId="511" xr:uid="{00000000-0005-0000-0000-0000F9020000}"/>
    <cellStyle name="normálne 33 2 3 6" xfId="653" xr:uid="{00000000-0005-0000-0000-0000FA020000}"/>
    <cellStyle name="normálne 33 2 3 7" xfId="817" xr:uid="{00000000-0005-0000-0000-0000FB020000}"/>
    <cellStyle name="normálne 33 2 3 8" xfId="993" xr:uid="{00000000-0005-0000-0000-0000FC020000}"/>
    <cellStyle name="normálne 33 2 4" xfId="207" xr:uid="{00000000-0005-0000-0000-0000FD020000}"/>
    <cellStyle name="normálne 33 2 4 2" xfId="281" xr:uid="{00000000-0005-0000-0000-0000FE020000}"/>
    <cellStyle name="normálne 33 2 4 2 2" xfId="460" xr:uid="{00000000-0005-0000-0000-0000FF020000}"/>
    <cellStyle name="normálne 33 2 4 2 3" xfId="597" xr:uid="{00000000-0005-0000-0000-000000030000}"/>
    <cellStyle name="normálne 33 2 4 2 4" xfId="737" xr:uid="{00000000-0005-0000-0000-000001030000}"/>
    <cellStyle name="normálne 33 2 4 2 5" xfId="903" xr:uid="{00000000-0005-0000-0000-000002030000}"/>
    <cellStyle name="normálne 33 2 4 2 6" xfId="1065" xr:uid="{00000000-0005-0000-0000-000003030000}"/>
    <cellStyle name="normálne 33 2 4 3" xfId="387" xr:uid="{00000000-0005-0000-0000-000004030000}"/>
    <cellStyle name="normálne 33 2 4 4" xfId="525" xr:uid="{00000000-0005-0000-0000-000005030000}"/>
    <cellStyle name="normálne 33 2 4 5" xfId="666" xr:uid="{00000000-0005-0000-0000-000006030000}"/>
    <cellStyle name="normálne 33 2 4 6" xfId="831" xr:uid="{00000000-0005-0000-0000-000007030000}"/>
    <cellStyle name="normálne 33 2 4 7" xfId="1030" xr:uid="{00000000-0005-0000-0000-000008030000}"/>
    <cellStyle name="normálne 33 2 5" xfId="246" xr:uid="{00000000-0005-0000-0000-000009030000}"/>
    <cellStyle name="normálne 33 2 5 2" xfId="425" xr:uid="{00000000-0005-0000-0000-00000A030000}"/>
    <cellStyle name="normálne 33 2 5 3" xfId="562" xr:uid="{00000000-0005-0000-0000-00000B030000}"/>
    <cellStyle name="normálne 33 2 5 4" xfId="702" xr:uid="{00000000-0005-0000-0000-00000C030000}"/>
    <cellStyle name="normálne 33 2 5 5" xfId="868" xr:uid="{00000000-0005-0000-0000-00000D030000}"/>
    <cellStyle name="normálne 33 2 5 6" xfId="1019" xr:uid="{00000000-0005-0000-0000-00000E030000}"/>
    <cellStyle name="normálne 33 2 6" xfId="338" xr:uid="{00000000-0005-0000-0000-00000F030000}"/>
    <cellStyle name="normálne 33 2 7" xfId="326" xr:uid="{00000000-0005-0000-0000-000010030000}"/>
    <cellStyle name="normálne 33 2 8" xfId="631" xr:uid="{00000000-0005-0000-0000-000011030000}"/>
    <cellStyle name="normálne 33 2 9" xfId="794" xr:uid="{00000000-0005-0000-0000-000012030000}"/>
    <cellStyle name="normálne 33 3" xfId="160" xr:uid="{00000000-0005-0000-0000-000013030000}"/>
    <cellStyle name="normálne 33 3 2" xfId="212" xr:uid="{00000000-0005-0000-0000-000014030000}"/>
    <cellStyle name="normálne 33 3 2 2" xfId="286" xr:uid="{00000000-0005-0000-0000-000015030000}"/>
    <cellStyle name="normálne 33 3 2 2 2" xfId="465" xr:uid="{00000000-0005-0000-0000-000016030000}"/>
    <cellStyle name="normálne 33 3 2 2 3" xfId="602" xr:uid="{00000000-0005-0000-0000-000017030000}"/>
    <cellStyle name="normálne 33 3 2 2 4" xfId="742" xr:uid="{00000000-0005-0000-0000-000018030000}"/>
    <cellStyle name="normálne 33 3 2 2 5" xfId="908" xr:uid="{00000000-0005-0000-0000-000019030000}"/>
    <cellStyle name="normálne 33 3 2 2 6" xfId="996" xr:uid="{00000000-0005-0000-0000-00001A030000}"/>
    <cellStyle name="normálne 33 3 2 3" xfId="392" xr:uid="{00000000-0005-0000-0000-00001B030000}"/>
    <cellStyle name="normálne 33 3 2 4" xfId="530" xr:uid="{00000000-0005-0000-0000-00001C030000}"/>
    <cellStyle name="normálne 33 3 2 5" xfId="671" xr:uid="{00000000-0005-0000-0000-00001D030000}"/>
    <cellStyle name="normálne 33 3 2 6" xfId="836" xr:uid="{00000000-0005-0000-0000-00001E030000}"/>
    <cellStyle name="normálne 33 3 2 7" xfId="1092" xr:uid="{00000000-0005-0000-0000-00001F030000}"/>
    <cellStyle name="normálne 33 3 3" xfId="251" xr:uid="{00000000-0005-0000-0000-000020030000}"/>
    <cellStyle name="normálne 33 3 3 2" xfId="430" xr:uid="{00000000-0005-0000-0000-000021030000}"/>
    <cellStyle name="normálne 33 3 3 3" xfId="567" xr:uid="{00000000-0005-0000-0000-000022030000}"/>
    <cellStyle name="normálne 33 3 3 4" xfId="707" xr:uid="{00000000-0005-0000-0000-000023030000}"/>
    <cellStyle name="normálne 33 3 3 5" xfId="873" xr:uid="{00000000-0005-0000-0000-000024030000}"/>
    <cellStyle name="normálne 33 3 3 6" xfId="1005" xr:uid="{00000000-0005-0000-0000-000025030000}"/>
    <cellStyle name="normálne 33 3 4" xfId="345" xr:uid="{00000000-0005-0000-0000-000026030000}"/>
    <cellStyle name="normálne 33 3 5" xfId="362" xr:uid="{00000000-0005-0000-0000-000027030000}"/>
    <cellStyle name="normálne 33 3 6" xfId="636" xr:uid="{00000000-0005-0000-0000-000028030000}"/>
    <cellStyle name="normálne 33 3 7" xfId="798" xr:uid="{00000000-0005-0000-0000-000029030000}"/>
    <cellStyle name="normálne 33 3 8" xfId="1054" xr:uid="{00000000-0005-0000-0000-00002A030000}"/>
    <cellStyle name="normálne 33 4" xfId="176" xr:uid="{00000000-0005-0000-0000-00002B030000}"/>
    <cellStyle name="normálne 33 4 2" xfId="223" xr:uid="{00000000-0005-0000-0000-00002C030000}"/>
    <cellStyle name="normálne 33 4 2 2" xfId="297" xr:uid="{00000000-0005-0000-0000-00002D030000}"/>
    <cellStyle name="normálne 33 4 2 2 2" xfId="476" xr:uid="{00000000-0005-0000-0000-00002E030000}"/>
    <cellStyle name="normálne 33 4 2 2 3" xfId="613" xr:uid="{00000000-0005-0000-0000-00002F030000}"/>
    <cellStyle name="normálne 33 4 2 2 4" xfId="753" xr:uid="{00000000-0005-0000-0000-000030030000}"/>
    <cellStyle name="normálne 33 4 2 2 5" xfId="919" xr:uid="{00000000-0005-0000-0000-000031030000}"/>
    <cellStyle name="normálne 33 4 2 2 6" xfId="1041" xr:uid="{00000000-0005-0000-0000-000032030000}"/>
    <cellStyle name="normálne 33 4 2 3" xfId="403" xr:uid="{00000000-0005-0000-0000-000033030000}"/>
    <cellStyle name="normálne 33 4 2 4" xfId="541" xr:uid="{00000000-0005-0000-0000-000034030000}"/>
    <cellStyle name="normálne 33 4 2 5" xfId="682" xr:uid="{00000000-0005-0000-0000-000035030000}"/>
    <cellStyle name="normálne 33 4 2 6" xfId="847" xr:uid="{00000000-0005-0000-0000-000036030000}"/>
    <cellStyle name="normálne 33 4 2 7" xfId="969" xr:uid="{00000000-0005-0000-0000-000037030000}"/>
    <cellStyle name="normálne 33 4 3" xfId="262" xr:uid="{00000000-0005-0000-0000-000038030000}"/>
    <cellStyle name="normálne 33 4 3 2" xfId="441" xr:uid="{00000000-0005-0000-0000-000039030000}"/>
    <cellStyle name="normálne 33 4 3 3" xfId="578" xr:uid="{00000000-0005-0000-0000-00003A030000}"/>
    <cellStyle name="normálne 33 4 3 4" xfId="718" xr:uid="{00000000-0005-0000-0000-00003B030000}"/>
    <cellStyle name="normálne 33 4 3 5" xfId="884" xr:uid="{00000000-0005-0000-0000-00003C030000}"/>
    <cellStyle name="normálne 33 4 3 6" xfId="992" xr:uid="{00000000-0005-0000-0000-00003D030000}"/>
    <cellStyle name="normálne 33 4 4" xfId="360" xr:uid="{00000000-0005-0000-0000-00003E030000}"/>
    <cellStyle name="normálne 33 4 5" xfId="504" xr:uid="{00000000-0005-0000-0000-00003F030000}"/>
    <cellStyle name="normálne 33 4 6" xfId="647" xr:uid="{00000000-0005-0000-0000-000040030000}"/>
    <cellStyle name="normálne 33 4 7" xfId="810" xr:uid="{00000000-0005-0000-0000-000041030000}"/>
    <cellStyle name="normálne 33 4 8" xfId="790" xr:uid="{00000000-0005-0000-0000-000042030000}"/>
    <cellStyle name="normálne 33 5" xfId="201" xr:uid="{00000000-0005-0000-0000-000043030000}"/>
    <cellStyle name="normálne 33 5 2" xfId="275" xr:uid="{00000000-0005-0000-0000-000044030000}"/>
    <cellStyle name="normálne 33 5 2 2" xfId="454" xr:uid="{00000000-0005-0000-0000-000045030000}"/>
    <cellStyle name="normálne 33 5 2 3" xfId="591" xr:uid="{00000000-0005-0000-0000-000046030000}"/>
    <cellStyle name="normálne 33 5 2 4" xfId="731" xr:uid="{00000000-0005-0000-0000-000047030000}"/>
    <cellStyle name="normálne 33 5 2 5" xfId="897" xr:uid="{00000000-0005-0000-0000-000048030000}"/>
    <cellStyle name="normálne 33 5 2 6" xfId="1052" xr:uid="{00000000-0005-0000-0000-000049030000}"/>
    <cellStyle name="normálne 33 5 3" xfId="381" xr:uid="{00000000-0005-0000-0000-00004A030000}"/>
    <cellStyle name="normálne 33 5 4" xfId="519" xr:uid="{00000000-0005-0000-0000-00004B030000}"/>
    <cellStyle name="normálne 33 5 5" xfId="660" xr:uid="{00000000-0005-0000-0000-00004C030000}"/>
    <cellStyle name="normálne 33 5 6" xfId="825" xr:uid="{00000000-0005-0000-0000-00004D030000}"/>
    <cellStyle name="normálne 33 5 7" xfId="1048" xr:uid="{00000000-0005-0000-0000-00004E030000}"/>
    <cellStyle name="normálne 33 6" xfId="240" xr:uid="{00000000-0005-0000-0000-00004F030000}"/>
    <cellStyle name="normálne 33 6 2" xfId="419" xr:uid="{00000000-0005-0000-0000-000050030000}"/>
    <cellStyle name="normálne 33 6 3" xfId="556" xr:uid="{00000000-0005-0000-0000-000051030000}"/>
    <cellStyle name="normálne 33 6 4" xfId="696" xr:uid="{00000000-0005-0000-0000-000052030000}"/>
    <cellStyle name="normálne 33 6 5" xfId="862" xr:uid="{00000000-0005-0000-0000-000053030000}"/>
    <cellStyle name="normálne 33 6 6" xfId="1003" xr:uid="{00000000-0005-0000-0000-000054030000}"/>
    <cellStyle name="normálne 33 7" xfId="322" xr:uid="{00000000-0005-0000-0000-000055030000}"/>
    <cellStyle name="normálne 33 8" xfId="370" xr:uid="{00000000-0005-0000-0000-000056030000}"/>
    <cellStyle name="normálne 33 9" xfId="627" xr:uid="{00000000-0005-0000-0000-000057030000}"/>
    <cellStyle name="normálne 34" xfId="784" xr:uid="{00000000-0005-0000-0000-000058030000}"/>
    <cellStyle name="normálne 35" xfId="1331" xr:uid="{00000000-0005-0000-0000-000059030000}"/>
    <cellStyle name="normálne 35 2" xfId="1475" xr:uid="{00000000-0005-0000-0000-00005A030000}"/>
    <cellStyle name="normálne 36" xfId="1329" xr:uid="{00000000-0005-0000-0000-00005B030000}"/>
    <cellStyle name="normálne 37" xfId="1216" xr:uid="{00000000-0005-0000-0000-00005C030000}"/>
    <cellStyle name="normálne 38" xfId="1215" xr:uid="{00000000-0005-0000-0000-00005D030000}"/>
    <cellStyle name="normálne 39" xfId="1223" xr:uid="{00000000-0005-0000-0000-00005E030000}"/>
    <cellStyle name="Normálne 4" xfId="22" xr:uid="{00000000-0005-0000-0000-00005F030000}"/>
    <cellStyle name="normálne 4 10" xfId="774" xr:uid="{00000000-0005-0000-0000-000060030000}"/>
    <cellStyle name="normálne 4 10 2" xfId="1108" xr:uid="{00000000-0005-0000-0000-000061030000}"/>
    <cellStyle name="normálne 4 10 3" xfId="1200" xr:uid="{00000000-0005-0000-0000-000062030000}"/>
    <cellStyle name="normálne 4 11" xfId="1116" xr:uid="{00000000-0005-0000-0000-000063030000}"/>
    <cellStyle name="normálne 4 12" xfId="1177" xr:uid="{00000000-0005-0000-0000-000064030000}"/>
    <cellStyle name="normálne 4 13" xfId="1166" xr:uid="{00000000-0005-0000-0000-000065030000}"/>
    <cellStyle name="normálne 4 14" xfId="1157" xr:uid="{00000000-0005-0000-0000-000066030000}"/>
    <cellStyle name="normálne 4 15" xfId="1123" xr:uid="{00000000-0005-0000-0000-000067030000}"/>
    <cellStyle name="normálne 4 16" xfId="1146" xr:uid="{00000000-0005-0000-0000-000068030000}"/>
    <cellStyle name="normálne 4 17" xfId="1151" xr:uid="{00000000-0005-0000-0000-000069030000}"/>
    <cellStyle name="normálne 4 18" xfId="1167" xr:uid="{00000000-0005-0000-0000-00006A030000}"/>
    <cellStyle name="normálne 4 19" xfId="934" xr:uid="{00000000-0005-0000-0000-00006B030000}"/>
    <cellStyle name="Normálne 4 2" xfId="59" xr:uid="{00000000-0005-0000-0000-00006C030000}"/>
    <cellStyle name="normálne 4 2 10" xfId="1087" xr:uid="{00000000-0005-0000-0000-00006D030000}"/>
    <cellStyle name="normálne 4 2 11" xfId="156" xr:uid="{00000000-0005-0000-0000-00006E030000}"/>
    <cellStyle name="normálne 4 2 2" xfId="169" xr:uid="{00000000-0005-0000-0000-00006F030000}"/>
    <cellStyle name="normálne 4 2 2 2" xfId="221" xr:uid="{00000000-0005-0000-0000-000070030000}"/>
    <cellStyle name="normálne 4 2 2 2 2" xfId="295" xr:uid="{00000000-0005-0000-0000-000071030000}"/>
    <cellStyle name="normálne 4 2 2 2 2 2" xfId="474" xr:uid="{00000000-0005-0000-0000-000072030000}"/>
    <cellStyle name="normálne 4 2 2 2 2 3" xfId="611" xr:uid="{00000000-0005-0000-0000-000073030000}"/>
    <cellStyle name="normálne 4 2 2 2 2 4" xfId="751" xr:uid="{00000000-0005-0000-0000-000074030000}"/>
    <cellStyle name="normálne 4 2 2 2 2 5" xfId="917" xr:uid="{00000000-0005-0000-0000-000075030000}"/>
    <cellStyle name="normálne 4 2 2 2 2 6" xfId="968" xr:uid="{00000000-0005-0000-0000-000076030000}"/>
    <cellStyle name="normálne 4 2 2 2 3" xfId="401" xr:uid="{00000000-0005-0000-0000-000077030000}"/>
    <cellStyle name="normálne 4 2 2 2 4" xfId="539" xr:uid="{00000000-0005-0000-0000-000078030000}"/>
    <cellStyle name="normálne 4 2 2 2 5" xfId="680" xr:uid="{00000000-0005-0000-0000-000079030000}"/>
    <cellStyle name="normálne 4 2 2 2 6" xfId="845" xr:uid="{00000000-0005-0000-0000-00007A030000}"/>
    <cellStyle name="normálne 4 2 2 2 7" xfId="1064" xr:uid="{00000000-0005-0000-0000-00007B030000}"/>
    <cellStyle name="normálne 4 2 2 3" xfId="260" xr:uid="{00000000-0005-0000-0000-00007C030000}"/>
    <cellStyle name="normálne 4 2 2 3 2" xfId="439" xr:uid="{00000000-0005-0000-0000-00007D030000}"/>
    <cellStyle name="normálne 4 2 2 3 3" xfId="576" xr:uid="{00000000-0005-0000-0000-00007E030000}"/>
    <cellStyle name="normálne 4 2 2 3 4" xfId="716" xr:uid="{00000000-0005-0000-0000-00007F030000}"/>
    <cellStyle name="normálne 4 2 2 3 5" xfId="882" xr:uid="{00000000-0005-0000-0000-000080030000}"/>
    <cellStyle name="normálne 4 2 2 3 6" xfId="1086" xr:uid="{00000000-0005-0000-0000-000081030000}"/>
    <cellStyle name="normálne 4 2 2 4" xfId="354" xr:uid="{00000000-0005-0000-0000-000082030000}"/>
    <cellStyle name="normálne 4 2 2 5" xfId="499" xr:uid="{00000000-0005-0000-0000-000083030000}"/>
    <cellStyle name="normálne 4 2 2 6" xfId="645" xr:uid="{00000000-0005-0000-0000-000084030000}"/>
    <cellStyle name="normálne 4 2 2 7" xfId="806" xr:uid="{00000000-0005-0000-0000-000085030000}"/>
    <cellStyle name="normálne 4 2 2 8" xfId="972" xr:uid="{00000000-0005-0000-0000-000086030000}"/>
    <cellStyle name="normálne 4 2 3" xfId="194" xr:uid="{00000000-0005-0000-0000-000087030000}"/>
    <cellStyle name="normálne 4 2 3 2" xfId="232" xr:uid="{00000000-0005-0000-0000-000088030000}"/>
    <cellStyle name="normálne 4 2 3 2 2" xfId="306" xr:uid="{00000000-0005-0000-0000-000089030000}"/>
    <cellStyle name="normálne 4 2 3 2 2 2" xfId="485" xr:uid="{00000000-0005-0000-0000-00008A030000}"/>
    <cellStyle name="normálne 4 2 3 2 2 3" xfId="622" xr:uid="{00000000-0005-0000-0000-00008B030000}"/>
    <cellStyle name="normálne 4 2 3 2 2 4" xfId="762" xr:uid="{00000000-0005-0000-0000-00008C030000}"/>
    <cellStyle name="normálne 4 2 3 2 2 5" xfId="928" xr:uid="{00000000-0005-0000-0000-00008D030000}"/>
    <cellStyle name="normálne 4 2 3 2 2 6" xfId="1022" xr:uid="{00000000-0005-0000-0000-00008E030000}"/>
    <cellStyle name="normálne 4 2 3 2 3" xfId="412" xr:uid="{00000000-0005-0000-0000-00008F030000}"/>
    <cellStyle name="normálne 4 2 3 2 4" xfId="550" xr:uid="{00000000-0005-0000-0000-000090030000}"/>
    <cellStyle name="normálne 4 2 3 2 5" xfId="691" xr:uid="{00000000-0005-0000-0000-000091030000}"/>
    <cellStyle name="normálne 4 2 3 2 6" xfId="856" xr:uid="{00000000-0005-0000-0000-000092030000}"/>
    <cellStyle name="normálne 4 2 3 2 7" xfId="991" xr:uid="{00000000-0005-0000-0000-000093030000}"/>
    <cellStyle name="normálne 4 2 3 3" xfId="271" xr:uid="{00000000-0005-0000-0000-000094030000}"/>
    <cellStyle name="normálne 4 2 3 3 2" xfId="450" xr:uid="{00000000-0005-0000-0000-000095030000}"/>
    <cellStyle name="normálne 4 2 3 3 3" xfId="587" xr:uid="{00000000-0005-0000-0000-000096030000}"/>
    <cellStyle name="normálne 4 2 3 3 4" xfId="727" xr:uid="{00000000-0005-0000-0000-000097030000}"/>
    <cellStyle name="normálne 4 2 3 3 5" xfId="893" xr:uid="{00000000-0005-0000-0000-000098030000}"/>
    <cellStyle name="normálne 4 2 3 3 6" xfId="974" xr:uid="{00000000-0005-0000-0000-000099030000}"/>
    <cellStyle name="normálne 4 2 3 4" xfId="375" xr:uid="{00000000-0005-0000-0000-00009A030000}"/>
    <cellStyle name="normálne 4 2 3 5" xfId="514" xr:uid="{00000000-0005-0000-0000-00009B030000}"/>
    <cellStyle name="normálne 4 2 3 6" xfId="656" xr:uid="{00000000-0005-0000-0000-00009C030000}"/>
    <cellStyle name="normálne 4 2 3 7" xfId="820" xr:uid="{00000000-0005-0000-0000-00009D030000}"/>
    <cellStyle name="normálne 4 2 3 8" xfId="1082" xr:uid="{00000000-0005-0000-0000-00009E030000}"/>
    <cellStyle name="normálne 4 2 4" xfId="210" xr:uid="{00000000-0005-0000-0000-00009F030000}"/>
    <cellStyle name="normálne 4 2 4 2" xfId="284" xr:uid="{00000000-0005-0000-0000-0000A0030000}"/>
    <cellStyle name="normálne 4 2 4 2 2" xfId="463" xr:uid="{00000000-0005-0000-0000-0000A1030000}"/>
    <cellStyle name="normálne 4 2 4 2 3" xfId="600" xr:uid="{00000000-0005-0000-0000-0000A2030000}"/>
    <cellStyle name="normálne 4 2 4 2 4" xfId="740" xr:uid="{00000000-0005-0000-0000-0000A3030000}"/>
    <cellStyle name="normálne 4 2 4 2 5" xfId="906" xr:uid="{00000000-0005-0000-0000-0000A4030000}"/>
    <cellStyle name="normálne 4 2 4 2 6" xfId="1091" xr:uid="{00000000-0005-0000-0000-0000A5030000}"/>
    <cellStyle name="normálne 4 2 4 3" xfId="390" xr:uid="{00000000-0005-0000-0000-0000A6030000}"/>
    <cellStyle name="normálne 4 2 4 4" xfId="528" xr:uid="{00000000-0005-0000-0000-0000A7030000}"/>
    <cellStyle name="normálne 4 2 4 5" xfId="669" xr:uid="{00000000-0005-0000-0000-0000A8030000}"/>
    <cellStyle name="normálne 4 2 4 6" xfId="834" xr:uid="{00000000-0005-0000-0000-0000A9030000}"/>
    <cellStyle name="normálne 4 2 4 7" xfId="1017" xr:uid="{00000000-0005-0000-0000-0000AA030000}"/>
    <cellStyle name="normálne 4 2 5" xfId="249" xr:uid="{00000000-0005-0000-0000-0000AB030000}"/>
    <cellStyle name="normálne 4 2 5 2" xfId="428" xr:uid="{00000000-0005-0000-0000-0000AC030000}"/>
    <cellStyle name="normálne 4 2 5 3" xfId="565" xr:uid="{00000000-0005-0000-0000-0000AD030000}"/>
    <cellStyle name="normálne 4 2 5 4" xfId="705" xr:uid="{00000000-0005-0000-0000-0000AE030000}"/>
    <cellStyle name="normálne 4 2 5 5" xfId="871" xr:uid="{00000000-0005-0000-0000-0000AF030000}"/>
    <cellStyle name="normálne 4 2 5 6" xfId="1046" xr:uid="{00000000-0005-0000-0000-0000B0030000}"/>
    <cellStyle name="normálne 4 2 6" xfId="341" xr:uid="{00000000-0005-0000-0000-0000B1030000}"/>
    <cellStyle name="normálne 4 2 7" xfId="380" xr:uid="{00000000-0005-0000-0000-0000B2030000}"/>
    <cellStyle name="normálne 4 2 8" xfId="634" xr:uid="{00000000-0005-0000-0000-0000B3030000}"/>
    <cellStyle name="normálne 4 2 9" xfId="788" xr:uid="{00000000-0005-0000-0000-0000B4030000}"/>
    <cellStyle name="normálne 4 20" xfId="1212" xr:uid="{00000000-0005-0000-0000-0000B5030000}"/>
    <cellStyle name="normálne 4 21" xfId="1218" xr:uid="{00000000-0005-0000-0000-0000B6030000}"/>
    <cellStyle name="normálne 4 22" xfId="1225" xr:uid="{00000000-0005-0000-0000-0000B7030000}"/>
    <cellStyle name="normálne 4 23" xfId="1232" xr:uid="{00000000-0005-0000-0000-0000B8030000}"/>
    <cellStyle name="normálne 4 24" xfId="1239" xr:uid="{00000000-0005-0000-0000-0000B9030000}"/>
    <cellStyle name="normálne 4 25" xfId="1246" xr:uid="{00000000-0005-0000-0000-0000BA030000}"/>
    <cellStyle name="normálne 4 26" xfId="1252" xr:uid="{00000000-0005-0000-0000-0000BB030000}"/>
    <cellStyle name="normálne 4 27" xfId="1258" xr:uid="{00000000-0005-0000-0000-0000BC030000}"/>
    <cellStyle name="normálne 4 28" xfId="1264" xr:uid="{00000000-0005-0000-0000-0000BD030000}"/>
    <cellStyle name="normálne 4 29" xfId="1270" xr:uid="{00000000-0005-0000-0000-0000BE030000}"/>
    <cellStyle name="normálne 4 3" xfId="64" xr:uid="{00000000-0005-0000-0000-0000BF030000}"/>
    <cellStyle name="normálne 4 3 2" xfId="215" xr:uid="{00000000-0005-0000-0000-0000C0030000}"/>
    <cellStyle name="normálne 4 3 2 2" xfId="289" xr:uid="{00000000-0005-0000-0000-0000C1030000}"/>
    <cellStyle name="normálne 4 3 2 2 2" xfId="468" xr:uid="{00000000-0005-0000-0000-0000C2030000}"/>
    <cellStyle name="normálne 4 3 2 2 3" xfId="605" xr:uid="{00000000-0005-0000-0000-0000C3030000}"/>
    <cellStyle name="normálne 4 3 2 2 4" xfId="745" xr:uid="{00000000-0005-0000-0000-0000C4030000}"/>
    <cellStyle name="normálne 4 3 2 2 5" xfId="911" xr:uid="{00000000-0005-0000-0000-0000C5030000}"/>
    <cellStyle name="normálne 4 3 2 2 6" xfId="945" xr:uid="{00000000-0005-0000-0000-0000C6030000}"/>
    <cellStyle name="normálne 4 3 2 3" xfId="395" xr:uid="{00000000-0005-0000-0000-0000C7030000}"/>
    <cellStyle name="normálne 4 3 2 4" xfId="533" xr:uid="{00000000-0005-0000-0000-0000C8030000}"/>
    <cellStyle name="normálne 4 3 2 5" xfId="674" xr:uid="{00000000-0005-0000-0000-0000C9030000}"/>
    <cellStyle name="normálne 4 3 2 6" xfId="839" xr:uid="{00000000-0005-0000-0000-0000CA030000}"/>
    <cellStyle name="normálne 4 3 2 7" xfId="1051" xr:uid="{00000000-0005-0000-0000-0000CB030000}"/>
    <cellStyle name="normálne 4 3 3" xfId="254" xr:uid="{00000000-0005-0000-0000-0000CC030000}"/>
    <cellStyle name="normálne 4 3 3 2" xfId="433" xr:uid="{00000000-0005-0000-0000-0000CD030000}"/>
    <cellStyle name="normálne 4 3 3 3" xfId="570" xr:uid="{00000000-0005-0000-0000-0000CE030000}"/>
    <cellStyle name="normálne 4 3 3 4" xfId="710" xr:uid="{00000000-0005-0000-0000-0000CF030000}"/>
    <cellStyle name="normálne 4 3 3 5" xfId="876" xr:uid="{00000000-0005-0000-0000-0000D0030000}"/>
    <cellStyle name="normálne 4 3 3 6" xfId="1073" xr:uid="{00000000-0005-0000-0000-0000D1030000}"/>
    <cellStyle name="normálne 4 3 4" xfId="348" xr:uid="{00000000-0005-0000-0000-0000D2030000}"/>
    <cellStyle name="normálne 4 3 5" xfId="363" xr:uid="{00000000-0005-0000-0000-0000D3030000}"/>
    <cellStyle name="normálne 4 3 6" xfId="639" xr:uid="{00000000-0005-0000-0000-0000D4030000}"/>
    <cellStyle name="normálne 4 3 7" xfId="801" xr:uid="{00000000-0005-0000-0000-0000D5030000}"/>
    <cellStyle name="normálne 4 3 8" xfId="1078" xr:uid="{00000000-0005-0000-0000-0000D6030000}"/>
    <cellStyle name="normálne 4 3 9" xfId="163" xr:uid="{00000000-0005-0000-0000-0000D7030000}"/>
    <cellStyle name="normálne 4 30" xfId="1385" xr:uid="{00000000-0005-0000-0000-0000D8030000}"/>
    <cellStyle name="normálne 4 31" xfId="142" xr:uid="{00000000-0005-0000-0000-0000D9030000}"/>
    <cellStyle name="normálne 4 4" xfId="183" xr:uid="{00000000-0005-0000-0000-0000DA030000}"/>
    <cellStyle name="normálne 4 4 2" xfId="226" xr:uid="{00000000-0005-0000-0000-0000DB030000}"/>
    <cellStyle name="normálne 4 4 2 2" xfId="300" xr:uid="{00000000-0005-0000-0000-0000DC030000}"/>
    <cellStyle name="normálne 4 4 2 2 2" xfId="479" xr:uid="{00000000-0005-0000-0000-0000DD030000}"/>
    <cellStyle name="normálne 4 4 2 2 3" xfId="616" xr:uid="{00000000-0005-0000-0000-0000DE030000}"/>
    <cellStyle name="normálne 4 4 2 2 4" xfId="756" xr:uid="{00000000-0005-0000-0000-0000DF030000}"/>
    <cellStyle name="normálne 4 4 2 2 5" xfId="922" xr:uid="{00000000-0005-0000-0000-0000E0030000}"/>
    <cellStyle name="normálne 4 4 2 2 6" xfId="1011" xr:uid="{00000000-0005-0000-0000-0000E1030000}"/>
    <cellStyle name="normálne 4 4 2 3" xfId="406" xr:uid="{00000000-0005-0000-0000-0000E2030000}"/>
    <cellStyle name="normálne 4 4 2 4" xfId="544" xr:uid="{00000000-0005-0000-0000-0000E3030000}"/>
    <cellStyle name="normálne 4 4 2 5" xfId="685" xr:uid="{00000000-0005-0000-0000-0000E4030000}"/>
    <cellStyle name="normálne 4 4 2 6" xfId="850" xr:uid="{00000000-0005-0000-0000-0000E5030000}"/>
    <cellStyle name="normálne 4 4 2 7" xfId="995" xr:uid="{00000000-0005-0000-0000-0000E6030000}"/>
    <cellStyle name="normálne 4 4 3" xfId="265" xr:uid="{00000000-0005-0000-0000-0000E7030000}"/>
    <cellStyle name="normálne 4 4 3 2" xfId="444" xr:uid="{00000000-0005-0000-0000-0000E8030000}"/>
    <cellStyle name="normálne 4 4 3 3" xfId="581" xr:uid="{00000000-0005-0000-0000-0000E9030000}"/>
    <cellStyle name="normálne 4 4 3 4" xfId="721" xr:uid="{00000000-0005-0000-0000-0000EA030000}"/>
    <cellStyle name="normálne 4 4 3 5" xfId="887" xr:uid="{00000000-0005-0000-0000-0000EB030000}"/>
    <cellStyle name="normálne 4 4 3 6" xfId="956" xr:uid="{00000000-0005-0000-0000-0000EC030000}"/>
    <cellStyle name="normálne 4 4 4" xfId="365" xr:uid="{00000000-0005-0000-0000-0000ED030000}"/>
    <cellStyle name="normálne 4 4 5" xfId="508" xr:uid="{00000000-0005-0000-0000-0000EE030000}"/>
    <cellStyle name="normálne 4 4 6" xfId="650" xr:uid="{00000000-0005-0000-0000-0000EF030000}"/>
    <cellStyle name="normálne 4 4 7" xfId="813" xr:uid="{00000000-0005-0000-0000-0000F0030000}"/>
    <cellStyle name="normálne 4 4 8" xfId="980" xr:uid="{00000000-0005-0000-0000-0000F1030000}"/>
    <cellStyle name="normálne 4 5" xfId="204" xr:uid="{00000000-0005-0000-0000-0000F2030000}"/>
    <cellStyle name="normálne 4 5 2" xfId="278" xr:uid="{00000000-0005-0000-0000-0000F3030000}"/>
    <cellStyle name="normálne 4 5 2 2" xfId="457" xr:uid="{00000000-0005-0000-0000-0000F4030000}"/>
    <cellStyle name="normálne 4 5 2 3" xfId="594" xr:uid="{00000000-0005-0000-0000-0000F5030000}"/>
    <cellStyle name="normálne 4 5 2 4" xfId="734" xr:uid="{00000000-0005-0000-0000-0000F6030000}"/>
    <cellStyle name="normálne 4 5 2 5" xfId="900" xr:uid="{00000000-0005-0000-0000-0000F7030000}"/>
    <cellStyle name="normálne 4 5 2 6" xfId="1076" xr:uid="{00000000-0005-0000-0000-0000F8030000}"/>
    <cellStyle name="normálne 4 5 3" xfId="384" xr:uid="{00000000-0005-0000-0000-0000F9030000}"/>
    <cellStyle name="normálne 4 5 4" xfId="522" xr:uid="{00000000-0005-0000-0000-0000FA030000}"/>
    <cellStyle name="normálne 4 5 5" xfId="663" xr:uid="{00000000-0005-0000-0000-0000FB030000}"/>
    <cellStyle name="normálne 4 5 6" xfId="828" xr:uid="{00000000-0005-0000-0000-0000FC030000}"/>
    <cellStyle name="normálne 4 5 7" xfId="938" xr:uid="{00000000-0005-0000-0000-0000FD030000}"/>
    <cellStyle name="normálne 4 6" xfId="243" xr:uid="{00000000-0005-0000-0000-0000FE030000}"/>
    <cellStyle name="normálne 4 6 2" xfId="422" xr:uid="{00000000-0005-0000-0000-0000FF030000}"/>
    <cellStyle name="normálne 4 6 3" xfId="559" xr:uid="{00000000-0005-0000-0000-000000040000}"/>
    <cellStyle name="normálne 4 6 4" xfId="699" xr:uid="{00000000-0005-0000-0000-000001040000}"/>
    <cellStyle name="normálne 4 6 5" xfId="865" xr:uid="{00000000-0005-0000-0000-000002040000}"/>
    <cellStyle name="normálne 4 6 6" xfId="1033" xr:uid="{00000000-0005-0000-0000-000003040000}"/>
    <cellStyle name="normálne 4 7" xfId="330" xr:uid="{00000000-0005-0000-0000-000004040000}"/>
    <cellStyle name="normálne 4 8" xfId="333" xr:uid="{00000000-0005-0000-0000-000005040000}"/>
    <cellStyle name="normálne 4 9" xfId="502" xr:uid="{00000000-0005-0000-0000-000006040000}"/>
    <cellStyle name="normálne 40" xfId="1230" xr:uid="{00000000-0005-0000-0000-000007040000}"/>
    <cellStyle name="normálne 41" xfId="1237" xr:uid="{00000000-0005-0000-0000-000008040000}"/>
    <cellStyle name="normálne 42" xfId="1244" xr:uid="{00000000-0005-0000-0000-000009040000}"/>
    <cellStyle name="normálne 43" xfId="1330" xr:uid="{00000000-0005-0000-0000-00000A040000}"/>
    <cellStyle name="normálne 44" xfId="1408" xr:uid="{00000000-0005-0000-0000-00000B040000}"/>
    <cellStyle name="normálne 45" xfId="1322" xr:uid="{00000000-0005-0000-0000-00000C040000}"/>
    <cellStyle name="normálne 46" xfId="1321" xr:uid="{00000000-0005-0000-0000-00000D040000}"/>
    <cellStyle name="normálne 47" xfId="1411" xr:uid="{00000000-0005-0000-0000-00000E040000}"/>
    <cellStyle name="normálne 48" xfId="1410" xr:uid="{00000000-0005-0000-0000-00000F040000}"/>
    <cellStyle name="normálne 49" xfId="1485" xr:uid="{00000000-0005-0000-0000-000010040000}"/>
    <cellStyle name="Normálne 5" xfId="23" xr:uid="{00000000-0005-0000-0000-000011040000}"/>
    <cellStyle name="normálne 5 2" xfId="323" xr:uid="{00000000-0005-0000-0000-000012040000}"/>
    <cellStyle name="normálne 5 2 2" xfId="937" xr:uid="{00000000-0005-0000-0000-000013040000}"/>
    <cellStyle name="normálne 5 2 2 2" xfId="1441" xr:uid="{00000000-0005-0000-0000-000014040000}"/>
    <cellStyle name="normálne 5 2 3" xfId="960" xr:uid="{00000000-0005-0000-0000-000015040000}"/>
    <cellStyle name="normálne 5 2 3 2" xfId="1448" xr:uid="{00000000-0005-0000-0000-000016040000}"/>
    <cellStyle name="normálne 5 2 4" xfId="1419" xr:uid="{00000000-0005-0000-0000-000017040000}"/>
    <cellStyle name="normálne 5 3" xfId="337" xr:uid="{00000000-0005-0000-0000-000018040000}"/>
    <cellStyle name="normálne 5 3 2" xfId="944" xr:uid="{00000000-0005-0000-0000-000019040000}"/>
    <cellStyle name="normálne 5 3 2 2" xfId="1444" xr:uid="{00000000-0005-0000-0000-00001A040000}"/>
    <cellStyle name="normálne 5 3 3" xfId="1080" xr:uid="{00000000-0005-0000-0000-00001B040000}"/>
    <cellStyle name="normálne 5 3 3 2" xfId="1459" xr:uid="{00000000-0005-0000-0000-00001C040000}"/>
    <cellStyle name="normálne 5 3 4" xfId="1422" xr:uid="{00000000-0005-0000-0000-00001D040000}"/>
    <cellStyle name="normálne 5 4" xfId="555" xr:uid="{00000000-0005-0000-0000-00001E040000}"/>
    <cellStyle name="normálne 5 4 2" xfId="1024" xr:uid="{00000000-0005-0000-0000-00001F040000}"/>
    <cellStyle name="normálne 5 4 2 2" xfId="1456" xr:uid="{00000000-0005-0000-0000-000020040000}"/>
    <cellStyle name="normálne 5 4 3" xfId="1004" xr:uid="{00000000-0005-0000-0000-000021040000}"/>
    <cellStyle name="normálne 5 4 3 2" xfId="1452" xr:uid="{00000000-0005-0000-0000-000022040000}"/>
    <cellStyle name="normálne 5 4 4" xfId="1429" xr:uid="{00000000-0005-0000-0000-000023040000}"/>
    <cellStyle name="normálne 5 5" xfId="783" xr:uid="{00000000-0005-0000-0000-000024040000}"/>
    <cellStyle name="normálne 5 5 2" xfId="1435" xr:uid="{00000000-0005-0000-0000-000025040000}"/>
    <cellStyle name="normálne 5 6" xfId="959" xr:uid="{00000000-0005-0000-0000-000026040000}"/>
    <cellStyle name="normálne 5 6 2" xfId="1447" xr:uid="{00000000-0005-0000-0000-000027040000}"/>
    <cellStyle name="normálne 5 7" xfId="1413" xr:uid="{00000000-0005-0000-0000-000028040000}"/>
    <cellStyle name="normálne 5 8" xfId="1384" xr:uid="{00000000-0005-0000-0000-000029040000}"/>
    <cellStyle name="normálne 5 9" xfId="134" xr:uid="{00000000-0005-0000-0000-00002A040000}"/>
    <cellStyle name="Normálne 50 2" xfId="30" xr:uid="{00000000-0005-0000-0000-00002B040000}"/>
    <cellStyle name="Normálne 6" xfId="31" xr:uid="{00000000-0005-0000-0000-00002C040000}"/>
    <cellStyle name="normálne 6 10" xfId="775" xr:uid="{00000000-0005-0000-0000-00002D040000}"/>
    <cellStyle name="normálne 6 10 2" xfId="1109" xr:uid="{00000000-0005-0000-0000-00002E040000}"/>
    <cellStyle name="normálne 6 10 3" xfId="1201" xr:uid="{00000000-0005-0000-0000-00002F040000}"/>
    <cellStyle name="normálne 6 11" xfId="1142" xr:uid="{00000000-0005-0000-0000-000030040000}"/>
    <cellStyle name="normálne 6 12" xfId="1158" xr:uid="{00000000-0005-0000-0000-000031040000}"/>
    <cellStyle name="normálne 6 13" xfId="1176" xr:uid="{00000000-0005-0000-0000-000032040000}"/>
    <cellStyle name="normálne 6 14" xfId="1137" xr:uid="{00000000-0005-0000-0000-000033040000}"/>
    <cellStyle name="normálne 6 15" xfId="1134" xr:uid="{00000000-0005-0000-0000-000034040000}"/>
    <cellStyle name="normálne 6 16" xfId="1192" xr:uid="{00000000-0005-0000-0000-000035040000}"/>
    <cellStyle name="normálne 6 17" xfId="1181" xr:uid="{00000000-0005-0000-0000-000036040000}"/>
    <cellStyle name="normálne 6 18" xfId="1186" xr:uid="{00000000-0005-0000-0000-000037040000}"/>
    <cellStyle name="normálne 6 19" xfId="861" xr:uid="{00000000-0005-0000-0000-000038040000}"/>
    <cellStyle name="Normálne 6 2" xfId="68" xr:uid="{00000000-0005-0000-0000-000039040000}"/>
    <cellStyle name="normálne 6 2 10" xfId="1040" xr:uid="{00000000-0005-0000-0000-00003A040000}"/>
    <cellStyle name="normálne 6 2 11" xfId="157" xr:uid="{00000000-0005-0000-0000-00003B040000}"/>
    <cellStyle name="normálne 6 2 2" xfId="170" xr:uid="{00000000-0005-0000-0000-00003C040000}"/>
    <cellStyle name="normálne 6 2 2 2" xfId="222" xr:uid="{00000000-0005-0000-0000-00003D040000}"/>
    <cellStyle name="normálne 6 2 2 2 2" xfId="296" xr:uid="{00000000-0005-0000-0000-00003E040000}"/>
    <cellStyle name="normálne 6 2 2 2 2 2" xfId="475" xr:uid="{00000000-0005-0000-0000-00003F040000}"/>
    <cellStyle name="normálne 6 2 2 2 2 3" xfId="612" xr:uid="{00000000-0005-0000-0000-000040040000}"/>
    <cellStyle name="normálne 6 2 2 2 2 4" xfId="752" xr:uid="{00000000-0005-0000-0000-000041040000}"/>
    <cellStyle name="normálne 6 2 2 2 2 5" xfId="918" xr:uid="{00000000-0005-0000-0000-000042040000}"/>
    <cellStyle name="normálne 6 2 2 2 2 6" xfId="1088" xr:uid="{00000000-0005-0000-0000-000043040000}"/>
    <cellStyle name="normálne 6 2 2 2 3" xfId="402" xr:uid="{00000000-0005-0000-0000-000044040000}"/>
    <cellStyle name="normálne 6 2 2 2 4" xfId="540" xr:uid="{00000000-0005-0000-0000-000045040000}"/>
    <cellStyle name="normálne 6 2 2 2 5" xfId="681" xr:uid="{00000000-0005-0000-0000-000046040000}"/>
    <cellStyle name="normálne 6 2 2 2 6" xfId="846" xr:uid="{00000000-0005-0000-0000-000047040000}"/>
    <cellStyle name="normálne 6 2 2 2 7" xfId="1015" xr:uid="{00000000-0005-0000-0000-000048040000}"/>
    <cellStyle name="normálne 6 2 2 3" xfId="261" xr:uid="{00000000-0005-0000-0000-000049040000}"/>
    <cellStyle name="normálne 6 2 2 3 2" xfId="440" xr:uid="{00000000-0005-0000-0000-00004A040000}"/>
    <cellStyle name="normálne 6 2 2 3 3" xfId="577" xr:uid="{00000000-0005-0000-0000-00004B040000}"/>
    <cellStyle name="normálne 6 2 2 3 4" xfId="717" xr:uid="{00000000-0005-0000-0000-00004C040000}"/>
    <cellStyle name="normálne 6 2 2 3 5" xfId="883" xr:uid="{00000000-0005-0000-0000-00004D040000}"/>
    <cellStyle name="normálne 6 2 2 3 6" xfId="1038" xr:uid="{00000000-0005-0000-0000-00004E040000}"/>
    <cellStyle name="normálne 6 2 2 4" xfId="355" xr:uid="{00000000-0005-0000-0000-00004F040000}"/>
    <cellStyle name="normálne 6 2 2 5" xfId="500" xr:uid="{00000000-0005-0000-0000-000050040000}"/>
    <cellStyle name="normálne 6 2 2 6" xfId="646" xr:uid="{00000000-0005-0000-0000-000051040000}"/>
    <cellStyle name="normálne 6 2 2 7" xfId="807" xr:uid="{00000000-0005-0000-0000-000052040000}"/>
    <cellStyle name="normálne 6 2 2 8" xfId="1093" xr:uid="{00000000-0005-0000-0000-000053040000}"/>
    <cellStyle name="normálne 6 2 3" xfId="195" xr:uid="{00000000-0005-0000-0000-000054040000}"/>
    <cellStyle name="normálne 6 2 3 2" xfId="233" xr:uid="{00000000-0005-0000-0000-000055040000}"/>
    <cellStyle name="normálne 6 2 3 2 2" xfId="307" xr:uid="{00000000-0005-0000-0000-000056040000}"/>
    <cellStyle name="normálne 6 2 3 2 2 2" xfId="486" xr:uid="{00000000-0005-0000-0000-000057040000}"/>
    <cellStyle name="normálne 6 2 3 2 2 3" xfId="623" xr:uid="{00000000-0005-0000-0000-000058040000}"/>
    <cellStyle name="normálne 6 2 3 2 2 4" xfId="763" xr:uid="{00000000-0005-0000-0000-000059040000}"/>
    <cellStyle name="normálne 6 2 3 2 2 5" xfId="929" xr:uid="{00000000-0005-0000-0000-00005A040000}"/>
    <cellStyle name="normálne 6 2 3 2 2 6" xfId="976" xr:uid="{00000000-0005-0000-0000-00005B040000}"/>
    <cellStyle name="normálne 6 2 3 2 3" xfId="413" xr:uid="{00000000-0005-0000-0000-00005C040000}"/>
    <cellStyle name="normálne 6 2 3 2 4" xfId="551" xr:uid="{00000000-0005-0000-0000-00005D040000}"/>
    <cellStyle name="normálne 6 2 3 2 5" xfId="692" xr:uid="{00000000-0005-0000-0000-00005E040000}"/>
    <cellStyle name="normálne 6 2 3 2 6" xfId="857" xr:uid="{00000000-0005-0000-0000-00005F040000}"/>
    <cellStyle name="normálne 6 2 3 2 7" xfId="1072" xr:uid="{00000000-0005-0000-0000-000060040000}"/>
    <cellStyle name="normálne 6 2 3 3" xfId="272" xr:uid="{00000000-0005-0000-0000-000061040000}"/>
    <cellStyle name="normálne 6 2 3 3 2" xfId="451" xr:uid="{00000000-0005-0000-0000-000062040000}"/>
    <cellStyle name="normálne 6 2 3 3 3" xfId="588" xr:uid="{00000000-0005-0000-0000-000063040000}"/>
    <cellStyle name="normálne 6 2 3 3 4" xfId="728" xr:uid="{00000000-0005-0000-0000-000064040000}"/>
    <cellStyle name="normálne 6 2 3 3 5" xfId="894" xr:uid="{00000000-0005-0000-0000-000065040000}"/>
    <cellStyle name="normálne 6 2 3 3 6" xfId="1096" xr:uid="{00000000-0005-0000-0000-000066040000}"/>
    <cellStyle name="normálne 6 2 3 4" xfId="376" xr:uid="{00000000-0005-0000-0000-000067040000}"/>
    <cellStyle name="normálne 6 2 3 5" xfId="515" xr:uid="{00000000-0005-0000-0000-000068040000}"/>
    <cellStyle name="normálne 6 2 3 6" xfId="657" xr:uid="{00000000-0005-0000-0000-000069040000}"/>
    <cellStyle name="normálne 6 2 3 7" xfId="821" xr:uid="{00000000-0005-0000-0000-00006A040000}"/>
    <cellStyle name="normálne 6 2 3 8" xfId="1035" xr:uid="{00000000-0005-0000-0000-00006B040000}"/>
    <cellStyle name="normálne 6 2 4" xfId="211" xr:uid="{00000000-0005-0000-0000-00006C040000}"/>
    <cellStyle name="normálne 6 2 4 2" xfId="285" xr:uid="{00000000-0005-0000-0000-00006D040000}"/>
    <cellStyle name="normálne 6 2 4 2 2" xfId="464" xr:uid="{00000000-0005-0000-0000-00006E040000}"/>
    <cellStyle name="normálne 6 2 4 2 3" xfId="601" xr:uid="{00000000-0005-0000-0000-00006F040000}"/>
    <cellStyle name="normálne 6 2 4 2 4" xfId="741" xr:uid="{00000000-0005-0000-0000-000070040000}"/>
    <cellStyle name="normálne 6 2 4 2 5" xfId="907" xr:uid="{00000000-0005-0000-0000-000071040000}"/>
    <cellStyle name="normálne 6 2 4 2 6" xfId="1043" xr:uid="{00000000-0005-0000-0000-000072040000}"/>
    <cellStyle name="normálne 6 2 4 3" xfId="391" xr:uid="{00000000-0005-0000-0000-000073040000}"/>
    <cellStyle name="normálne 6 2 4 4" xfId="529" xr:uid="{00000000-0005-0000-0000-000074040000}"/>
    <cellStyle name="normálne 6 2 4 5" xfId="670" xr:uid="{00000000-0005-0000-0000-000075040000}"/>
    <cellStyle name="normálne 6 2 4 6" xfId="835" xr:uid="{00000000-0005-0000-0000-000076040000}"/>
    <cellStyle name="normálne 6 2 4 7" xfId="971" xr:uid="{00000000-0005-0000-0000-000077040000}"/>
    <cellStyle name="normálne 6 2 5" xfId="250" xr:uid="{00000000-0005-0000-0000-000078040000}"/>
    <cellStyle name="normálne 6 2 5 2" xfId="429" xr:uid="{00000000-0005-0000-0000-000079040000}"/>
    <cellStyle name="normálne 6 2 5 3" xfId="566" xr:uid="{00000000-0005-0000-0000-00007A040000}"/>
    <cellStyle name="normálne 6 2 5 4" xfId="706" xr:uid="{00000000-0005-0000-0000-00007B040000}"/>
    <cellStyle name="normálne 6 2 5 5" xfId="872" xr:uid="{00000000-0005-0000-0000-00007C040000}"/>
    <cellStyle name="normálne 6 2 5 6" xfId="998" xr:uid="{00000000-0005-0000-0000-00007D040000}"/>
    <cellStyle name="normálne 6 2 6" xfId="342" xr:uid="{00000000-0005-0000-0000-00007E040000}"/>
    <cellStyle name="normálne 6 2 7" xfId="357" xr:uid="{00000000-0005-0000-0000-00007F040000}"/>
    <cellStyle name="normálne 6 2 8" xfId="635" xr:uid="{00000000-0005-0000-0000-000080040000}"/>
    <cellStyle name="normálne 6 2 9" xfId="789" xr:uid="{00000000-0005-0000-0000-000081040000}"/>
    <cellStyle name="normálne 6 20" xfId="1211" xr:uid="{00000000-0005-0000-0000-000082040000}"/>
    <cellStyle name="normálne 6 21" xfId="1219" xr:uid="{00000000-0005-0000-0000-000083040000}"/>
    <cellStyle name="normálne 6 22" xfId="1226" xr:uid="{00000000-0005-0000-0000-000084040000}"/>
    <cellStyle name="normálne 6 23" xfId="1233" xr:uid="{00000000-0005-0000-0000-000085040000}"/>
    <cellStyle name="normálne 6 24" xfId="1240" xr:uid="{00000000-0005-0000-0000-000086040000}"/>
    <cellStyle name="normálne 6 25" xfId="1247" xr:uid="{00000000-0005-0000-0000-000087040000}"/>
    <cellStyle name="normálne 6 26" xfId="1253" xr:uid="{00000000-0005-0000-0000-000088040000}"/>
    <cellStyle name="normálne 6 27" xfId="1259" xr:uid="{00000000-0005-0000-0000-000089040000}"/>
    <cellStyle name="normálne 6 28" xfId="1265" xr:uid="{00000000-0005-0000-0000-00008A040000}"/>
    <cellStyle name="normálne 6 29" xfId="1271" xr:uid="{00000000-0005-0000-0000-00008B040000}"/>
    <cellStyle name="normálne 6 3" xfId="164" xr:uid="{00000000-0005-0000-0000-00008C040000}"/>
    <cellStyle name="normálne 6 3 2" xfId="216" xr:uid="{00000000-0005-0000-0000-00008D040000}"/>
    <cellStyle name="normálne 6 3 2 2" xfId="290" xr:uid="{00000000-0005-0000-0000-00008E040000}"/>
    <cellStyle name="normálne 6 3 2 2 2" xfId="469" xr:uid="{00000000-0005-0000-0000-00008F040000}"/>
    <cellStyle name="normálne 6 3 2 2 3" xfId="606" xr:uid="{00000000-0005-0000-0000-000090040000}"/>
    <cellStyle name="normálne 6 3 2 2 4" xfId="746" xr:uid="{00000000-0005-0000-0000-000091040000}"/>
    <cellStyle name="normálne 6 3 2 2 5" xfId="912" xr:uid="{00000000-0005-0000-0000-000092040000}"/>
    <cellStyle name="normálne 6 3 2 2 6" xfId="1074" xr:uid="{00000000-0005-0000-0000-000093040000}"/>
    <cellStyle name="normálne 6 3 2 3" xfId="396" xr:uid="{00000000-0005-0000-0000-000094040000}"/>
    <cellStyle name="normálne 6 3 2 4" xfId="534" xr:uid="{00000000-0005-0000-0000-000095040000}"/>
    <cellStyle name="normálne 6 3 2 5" xfId="675" xr:uid="{00000000-0005-0000-0000-000096040000}"/>
    <cellStyle name="normálne 6 3 2 6" xfId="840" xr:uid="{00000000-0005-0000-0000-000097040000}"/>
    <cellStyle name="normálne 6 3 2 7" xfId="953" xr:uid="{00000000-0005-0000-0000-000098040000}"/>
    <cellStyle name="normálne 6 3 3" xfId="255" xr:uid="{00000000-0005-0000-0000-000099040000}"/>
    <cellStyle name="normálne 6 3 3 2" xfId="434" xr:uid="{00000000-0005-0000-0000-00009A040000}"/>
    <cellStyle name="normálne 6 3 3 3" xfId="571" xr:uid="{00000000-0005-0000-0000-00009B040000}"/>
    <cellStyle name="normálne 6 3 3 4" xfId="711" xr:uid="{00000000-0005-0000-0000-00009C040000}"/>
    <cellStyle name="normálne 6 3 3 5" xfId="877" xr:uid="{00000000-0005-0000-0000-00009D040000}"/>
    <cellStyle name="normálne 6 3 3 6" xfId="1025" xr:uid="{00000000-0005-0000-0000-00009E040000}"/>
    <cellStyle name="normálne 6 3 4" xfId="349" xr:uid="{00000000-0005-0000-0000-00009F040000}"/>
    <cellStyle name="normálne 6 3 5" xfId="328" xr:uid="{00000000-0005-0000-0000-0000A0040000}"/>
    <cellStyle name="normálne 6 3 6" xfId="640" xr:uid="{00000000-0005-0000-0000-0000A1040000}"/>
    <cellStyle name="normálne 6 3 7" xfId="802" xr:uid="{00000000-0005-0000-0000-0000A2040000}"/>
    <cellStyle name="normálne 6 3 8" xfId="1031" xr:uid="{00000000-0005-0000-0000-0000A3040000}"/>
    <cellStyle name="normálne 6 30" xfId="1364" xr:uid="{00000000-0005-0000-0000-0000A4040000}"/>
    <cellStyle name="normálne 6 31" xfId="143" xr:uid="{00000000-0005-0000-0000-0000A5040000}"/>
    <cellStyle name="normálne 6 4" xfId="184" xr:uid="{00000000-0005-0000-0000-0000A6040000}"/>
    <cellStyle name="normálne 6 4 2" xfId="227" xr:uid="{00000000-0005-0000-0000-0000A7040000}"/>
    <cellStyle name="normálne 6 4 2 2" xfId="301" xr:uid="{00000000-0005-0000-0000-0000A8040000}"/>
    <cellStyle name="normálne 6 4 2 2 2" xfId="480" xr:uid="{00000000-0005-0000-0000-0000A9040000}"/>
    <cellStyle name="normálne 6 4 2 2 3" xfId="617" xr:uid="{00000000-0005-0000-0000-0000AA040000}"/>
    <cellStyle name="normálne 6 4 2 2 4" xfId="757" xr:uid="{00000000-0005-0000-0000-0000AB040000}"/>
    <cellStyle name="normálne 6 4 2 2 5" xfId="923" xr:uid="{00000000-0005-0000-0000-0000AC040000}"/>
    <cellStyle name="normálne 6 4 2 2 6" xfId="961" xr:uid="{00000000-0005-0000-0000-0000AD040000}"/>
    <cellStyle name="normálne 6 4 2 3" xfId="407" xr:uid="{00000000-0005-0000-0000-0000AE040000}"/>
    <cellStyle name="normálne 6 4 2 4" xfId="545" xr:uid="{00000000-0005-0000-0000-0000AF040000}"/>
    <cellStyle name="normálne 6 4 2 5" xfId="686" xr:uid="{00000000-0005-0000-0000-0000B0040000}"/>
    <cellStyle name="normálne 6 4 2 6" xfId="851" xr:uid="{00000000-0005-0000-0000-0000B1040000}"/>
    <cellStyle name="normálne 6 4 2 7" xfId="1059" xr:uid="{00000000-0005-0000-0000-0000B2040000}"/>
    <cellStyle name="normálne 6 4 3" xfId="266" xr:uid="{00000000-0005-0000-0000-0000B3040000}"/>
    <cellStyle name="normálne 6 4 3 2" xfId="445" xr:uid="{00000000-0005-0000-0000-0000B4040000}"/>
    <cellStyle name="normálne 6 4 3 3" xfId="582" xr:uid="{00000000-0005-0000-0000-0000B5040000}"/>
    <cellStyle name="normálne 6 4 3 4" xfId="722" xr:uid="{00000000-0005-0000-0000-0000B6040000}"/>
    <cellStyle name="normálne 6 4 3 5" xfId="888" xr:uid="{00000000-0005-0000-0000-0000B7040000}"/>
    <cellStyle name="normálne 6 4 3 6" xfId="1081" xr:uid="{00000000-0005-0000-0000-0000B8040000}"/>
    <cellStyle name="normálne 6 4 4" xfId="366" xr:uid="{00000000-0005-0000-0000-0000B9040000}"/>
    <cellStyle name="normálne 6 4 5" xfId="509" xr:uid="{00000000-0005-0000-0000-0000BA040000}"/>
    <cellStyle name="normálne 6 4 6" xfId="651" xr:uid="{00000000-0005-0000-0000-0000BB040000}"/>
    <cellStyle name="normálne 6 4 7" xfId="814" xr:uid="{00000000-0005-0000-0000-0000BC040000}"/>
    <cellStyle name="normálne 6 4 8" xfId="1062" xr:uid="{00000000-0005-0000-0000-0000BD040000}"/>
    <cellStyle name="normálne 6 5" xfId="205" xr:uid="{00000000-0005-0000-0000-0000BE040000}"/>
    <cellStyle name="normálne 6 5 2" xfId="279" xr:uid="{00000000-0005-0000-0000-0000BF040000}"/>
    <cellStyle name="normálne 6 5 2 2" xfId="458" xr:uid="{00000000-0005-0000-0000-0000C0040000}"/>
    <cellStyle name="normálne 6 5 2 3" xfId="595" xr:uid="{00000000-0005-0000-0000-0000C1040000}"/>
    <cellStyle name="normálne 6 5 2 4" xfId="735" xr:uid="{00000000-0005-0000-0000-0000C2040000}"/>
    <cellStyle name="normálne 6 5 2 5" xfId="901" xr:uid="{00000000-0005-0000-0000-0000C3040000}"/>
    <cellStyle name="normálne 6 5 2 6" xfId="1029" xr:uid="{00000000-0005-0000-0000-0000C4040000}"/>
    <cellStyle name="normálne 6 5 3" xfId="385" xr:uid="{00000000-0005-0000-0000-0000C5040000}"/>
    <cellStyle name="normálne 6 5 4" xfId="523" xr:uid="{00000000-0005-0000-0000-0000C6040000}"/>
    <cellStyle name="normálne 6 5 5" xfId="664" xr:uid="{00000000-0005-0000-0000-0000C7040000}"/>
    <cellStyle name="normálne 6 5 6" xfId="829" xr:uid="{00000000-0005-0000-0000-0000C8040000}"/>
    <cellStyle name="normálne 6 5 7" xfId="949" xr:uid="{00000000-0005-0000-0000-0000C9040000}"/>
    <cellStyle name="normálne 6 6" xfId="244" xr:uid="{00000000-0005-0000-0000-0000CA040000}"/>
    <cellStyle name="normálne 6 6 2" xfId="423" xr:uid="{00000000-0005-0000-0000-0000CB040000}"/>
    <cellStyle name="normálne 6 6 3" xfId="560" xr:uid="{00000000-0005-0000-0000-0000CC040000}"/>
    <cellStyle name="normálne 6 6 4" xfId="700" xr:uid="{00000000-0005-0000-0000-0000CD040000}"/>
    <cellStyle name="normálne 6 6 5" xfId="866" xr:uid="{00000000-0005-0000-0000-0000CE040000}"/>
    <cellStyle name="normálne 6 6 6" xfId="987" xr:uid="{00000000-0005-0000-0000-0000CF040000}"/>
    <cellStyle name="normálne 6 7" xfId="331" xr:uid="{00000000-0005-0000-0000-0000D0040000}"/>
    <cellStyle name="normálne 6 8" xfId="494" xr:uid="{00000000-0005-0000-0000-0000D1040000}"/>
    <cellStyle name="normálne 6 9" xfId="343" xr:uid="{00000000-0005-0000-0000-0000D2040000}"/>
    <cellStyle name="Normálne 7" xfId="32" xr:uid="{00000000-0005-0000-0000-0000D3040000}"/>
    <cellStyle name="normálne 7 2" xfId="185" xr:uid="{00000000-0005-0000-0000-0000D4040000}"/>
    <cellStyle name="normálne 7 3" xfId="1478" xr:uid="{00000000-0005-0000-0000-0000D5040000}"/>
    <cellStyle name="normálne 7 4" xfId="145" xr:uid="{00000000-0005-0000-0000-0000D6040000}"/>
    <cellStyle name="Normálne 8" xfId="52" xr:uid="{00000000-0005-0000-0000-0000D7040000}"/>
    <cellStyle name="normálne 8 2" xfId="187" xr:uid="{00000000-0005-0000-0000-0000D8040000}"/>
    <cellStyle name="normálne 8 3" xfId="1352" xr:uid="{00000000-0005-0000-0000-0000D9040000}"/>
    <cellStyle name="normálne 8 4" xfId="149" xr:uid="{00000000-0005-0000-0000-0000DA040000}"/>
    <cellStyle name="Normálne 9" xfId="54" xr:uid="{00000000-0005-0000-0000-0000DB040000}"/>
    <cellStyle name="normálne 9 10" xfId="1182" xr:uid="{00000000-0005-0000-0000-0000DC040000}"/>
    <cellStyle name="normálne 9 11" xfId="1189" xr:uid="{00000000-0005-0000-0000-0000DD040000}"/>
    <cellStyle name="normálne 9 12" xfId="1191" xr:uid="{00000000-0005-0000-0000-0000DE040000}"/>
    <cellStyle name="normálne 9 13" xfId="1193" xr:uid="{00000000-0005-0000-0000-0000DF040000}"/>
    <cellStyle name="normálne 9 14" xfId="1195" xr:uid="{00000000-0005-0000-0000-0000E0040000}"/>
    <cellStyle name="normálne 9 15" xfId="1120" xr:uid="{00000000-0005-0000-0000-0000E1040000}"/>
    <cellStyle name="normálne 9 16" xfId="1171" xr:uid="{00000000-0005-0000-0000-0000E2040000}"/>
    <cellStyle name="normálne 9 17" xfId="1183" xr:uid="{00000000-0005-0000-0000-0000E3040000}"/>
    <cellStyle name="normálne 9 18" xfId="797" xr:uid="{00000000-0005-0000-0000-0000E4040000}"/>
    <cellStyle name="normálne 9 19" xfId="1209" xr:uid="{00000000-0005-0000-0000-0000E5040000}"/>
    <cellStyle name="Normálne 9 2" xfId="62" xr:uid="{00000000-0005-0000-0000-0000E6040000}"/>
    <cellStyle name="normálne 9 2 2" xfId="217" xr:uid="{00000000-0005-0000-0000-0000E7040000}"/>
    <cellStyle name="normálne 9 2 2 2" xfId="291" xr:uid="{00000000-0005-0000-0000-0000E8040000}"/>
    <cellStyle name="normálne 9 2 2 2 2" xfId="470" xr:uid="{00000000-0005-0000-0000-0000E9040000}"/>
    <cellStyle name="normálne 9 2 2 2 3" xfId="607" xr:uid="{00000000-0005-0000-0000-0000EA040000}"/>
    <cellStyle name="normálne 9 2 2 2 4" xfId="747" xr:uid="{00000000-0005-0000-0000-0000EB040000}"/>
    <cellStyle name="normálne 9 2 2 2 5" xfId="913" xr:uid="{00000000-0005-0000-0000-0000EC040000}"/>
    <cellStyle name="normálne 9 2 2 2 6" xfId="1027" xr:uid="{00000000-0005-0000-0000-0000ED040000}"/>
    <cellStyle name="normálne 9 2 2 3" xfId="397" xr:uid="{00000000-0005-0000-0000-0000EE040000}"/>
    <cellStyle name="normálne 9 2 2 4" xfId="535" xr:uid="{00000000-0005-0000-0000-0000EF040000}"/>
    <cellStyle name="normálne 9 2 2 5" xfId="676" xr:uid="{00000000-0005-0000-0000-0000F0040000}"/>
    <cellStyle name="normálne 9 2 2 6" xfId="841" xr:uid="{00000000-0005-0000-0000-0000F1040000}"/>
    <cellStyle name="normálne 9 2 2 7" xfId="946" xr:uid="{00000000-0005-0000-0000-0000F2040000}"/>
    <cellStyle name="normálne 9 2 3" xfId="256" xr:uid="{00000000-0005-0000-0000-0000F3040000}"/>
    <cellStyle name="normálne 9 2 3 2" xfId="435" xr:uid="{00000000-0005-0000-0000-0000F4040000}"/>
    <cellStyle name="normálne 9 2 3 3" xfId="572" xr:uid="{00000000-0005-0000-0000-0000F5040000}"/>
    <cellStyle name="normálne 9 2 3 4" xfId="712" xr:uid="{00000000-0005-0000-0000-0000F6040000}"/>
    <cellStyle name="normálne 9 2 3 5" xfId="878" xr:uid="{00000000-0005-0000-0000-0000F7040000}"/>
    <cellStyle name="normálne 9 2 3 6" xfId="979" xr:uid="{00000000-0005-0000-0000-0000F8040000}"/>
    <cellStyle name="normálne 9 2 4" xfId="350" xr:uid="{00000000-0005-0000-0000-0000F9040000}"/>
    <cellStyle name="normálne 9 2 5" xfId="495" xr:uid="{00000000-0005-0000-0000-0000FA040000}"/>
    <cellStyle name="normálne 9 2 6" xfId="641" xr:uid="{00000000-0005-0000-0000-0000FB040000}"/>
    <cellStyle name="normálne 9 2 7" xfId="791" xr:uid="{00000000-0005-0000-0000-0000FC040000}"/>
    <cellStyle name="normálne 9 2 8" xfId="1010" xr:uid="{00000000-0005-0000-0000-0000FD040000}"/>
    <cellStyle name="normálne 9 2 9" xfId="165" xr:uid="{00000000-0005-0000-0000-0000FE040000}"/>
    <cellStyle name="normálne 9 20" xfId="1222" xr:uid="{00000000-0005-0000-0000-0000FF040000}"/>
    <cellStyle name="normálne 9 21" xfId="1229" xr:uid="{00000000-0005-0000-0000-000000050000}"/>
    <cellStyle name="normálne 9 22" xfId="1236" xr:uid="{00000000-0005-0000-0000-000001050000}"/>
    <cellStyle name="normálne 9 23" xfId="1243" xr:uid="{00000000-0005-0000-0000-000002050000}"/>
    <cellStyle name="normálne 9 24" xfId="1250" xr:uid="{00000000-0005-0000-0000-000003050000}"/>
    <cellStyle name="normálne 9 25" xfId="1256" xr:uid="{00000000-0005-0000-0000-000004050000}"/>
    <cellStyle name="normálne 9 26" xfId="1262" xr:uid="{00000000-0005-0000-0000-000005050000}"/>
    <cellStyle name="normálne 9 27" xfId="1268" xr:uid="{00000000-0005-0000-0000-000006050000}"/>
    <cellStyle name="normálne 9 28" xfId="1274" xr:uid="{00000000-0005-0000-0000-000007050000}"/>
    <cellStyle name="normálne 9 29" xfId="146" xr:uid="{00000000-0005-0000-0000-000008050000}"/>
    <cellStyle name="normálne 9 3" xfId="186" xr:uid="{00000000-0005-0000-0000-000009050000}"/>
    <cellStyle name="normálne 9 3 2" xfId="228" xr:uid="{00000000-0005-0000-0000-00000A050000}"/>
    <cellStyle name="normálne 9 3 2 2" xfId="302" xr:uid="{00000000-0005-0000-0000-00000B050000}"/>
    <cellStyle name="normálne 9 3 2 2 2" xfId="481" xr:uid="{00000000-0005-0000-0000-00000C050000}"/>
    <cellStyle name="normálne 9 3 2 2 3" xfId="618" xr:uid="{00000000-0005-0000-0000-00000D050000}"/>
    <cellStyle name="normálne 9 3 2 2 4" xfId="758" xr:uid="{00000000-0005-0000-0000-00000E050000}"/>
    <cellStyle name="normálne 9 3 2 2 5" xfId="924" xr:uid="{00000000-0005-0000-0000-00000F050000}"/>
    <cellStyle name="normálne 9 3 2 2 6" xfId="1084" xr:uid="{00000000-0005-0000-0000-000010050000}"/>
    <cellStyle name="normálne 9 3 2 3" xfId="408" xr:uid="{00000000-0005-0000-0000-000011050000}"/>
    <cellStyle name="normálne 9 3 2 4" xfId="546" xr:uid="{00000000-0005-0000-0000-000012050000}"/>
    <cellStyle name="normálne 9 3 2 5" xfId="687" xr:uid="{00000000-0005-0000-0000-000013050000}"/>
    <cellStyle name="normálne 9 3 2 6" xfId="852" xr:uid="{00000000-0005-0000-0000-000014050000}"/>
    <cellStyle name="normálne 9 3 2 7" xfId="1012" xr:uid="{00000000-0005-0000-0000-000015050000}"/>
    <cellStyle name="normálne 9 3 3" xfId="267" xr:uid="{00000000-0005-0000-0000-000016050000}"/>
    <cellStyle name="normálne 9 3 3 2" xfId="446" xr:uid="{00000000-0005-0000-0000-000017050000}"/>
    <cellStyle name="normálne 9 3 3 3" xfId="583" xr:uid="{00000000-0005-0000-0000-000018050000}"/>
    <cellStyle name="normálne 9 3 3 4" xfId="723" xr:uid="{00000000-0005-0000-0000-000019050000}"/>
    <cellStyle name="normálne 9 3 3 5" xfId="889" xr:uid="{00000000-0005-0000-0000-00001A050000}"/>
    <cellStyle name="normálne 9 3 3 6" xfId="1034" xr:uid="{00000000-0005-0000-0000-00001B050000}"/>
    <cellStyle name="normálne 9 3 4" xfId="368" xr:uid="{00000000-0005-0000-0000-00001C050000}"/>
    <cellStyle name="normálne 9 3 5" xfId="510" xr:uid="{00000000-0005-0000-0000-00001D050000}"/>
    <cellStyle name="normálne 9 3 6" xfId="652" xr:uid="{00000000-0005-0000-0000-00001E050000}"/>
    <cellStyle name="normálne 9 3 7" xfId="815" xr:uid="{00000000-0005-0000-0000-00001F050000}"/>
    <cellStyle name="normálne 9 3 8" xfId="966" xr:uid="{00000000-0005-0000-0000-000020050000}"/>
    <cellStyle name="normálne 9 4" xfId="206" xr:uid="{00000000-0005-0000-0000-000021050000}"/>
    <cellStyle name="normálne 9 4 2" xfId="280" xr:uid="{00000000-0005-0000-0000-000022050000}"/>
    <cellStyle name="normálne 9 4 2 2" xfId="459" xr:uid="{00000000-0005-0000-0000-000023050000}"/>
    <cellStyle name="normálne 9 4 2 3" xfId="596" xr:uid="{00000000-0005-0000-0000-000024050000}"/>
    <cellStyle name="normálne 9 4 2 4" xfId="736" xr:uid="{00000000-0005-0000-0000-000025050000}"/>
    <cellStyle name="normálne 9 4 2 5" xfId="902" xr:uid="{00000000-0005-0000-0000-000026050000}"/>
    <cellStyle name="normálne 9 4 2 6" xfId="983" xr:uid="{00000000-0005-0000-0000-000027050000}"/>
    <cellStyle name="normálne 9 4 3" xfId="386" xr:uid="{00000000-0005-0000-0000-000028050000}"/>
    <cellStyle name="normálne 9 4 4" xfId="524" xr:uid="{00000000-0005-0000-0000-000029050000}"/>
    <cellStyle name="normálne 9 4 5" xfId="665" xr:uid="{00000000-0005-0000-0000-00002A050000}"/>
    <cellStyle name="normálne 9 4 6" xfId="830" xr:uid="{00000000-0005-0000-0000-00002B050000}"/>
    <cellStyle name="normálne 9 4 7" xfId="1077" xr:uid="{00000000-0005-0000-0000-00002C050000}"/>
    <cellStyle name="normálne 9 5" xfId="245" xr:uid="{00000000-0005-0000-0000-00002D050000}"/>
    <cellStyle name="normálne 9 5 2" xfId="424" xr:uid="{00000000-0005-0000-0000-00002E050000}"/>
    <cellStyle name="normálne 9 5 3" xfId="561" xr:uid="{00000000-0005-0000-0000-00002F050000}"/>
    <cellStyle name="normálne 9 5 4" xfId="701" xr:uid="{00000000-0005-0000-0000-000030050000}"/>
    <cellStyle name="normálne 9 5 5" xfId="867" xr:uid="{00000000-0005-0000-0000-000031050000}"/>
    <cellStyle name="normálne 9 5 6" xfId="1068" xr:uid="{00000000-0005-0000-0000-000032050000}"/>
    <cellStyle name="normálne 9 6" xfId="334" xr:uid="{00000000-0005-0000-0000-000033050000}"/>
    <cellStyle name="normálne 9 7" xfId="490" xr:uid="{00000000-0005-0000-0000-000034050000}"/>
    <cellStyle name="normálne 9 8" xfId="369" xr:uid="{00000000-0005-0000-0000-000035050000}"/>
    <cellStyle name="normálne 9 9" xfId="778" xr:uid="{00000000-0005-0000-0000-000036050000}"/>
    <cellStyle name="normálne 9 9 2" xfId="1110" xr:uid="{00000000-0005-0000-0000-000037050000}"/>
    <cellStyle name="normálne 9 9 3" xfId="1202" xr:uid="{00000000-0005-0000-0000-000038050000}"/>
    <cellStyle name="normálne 9_Tabulky IFP_casove rady-request_20111102_" xfId="72" xr:uid="{00000000-0005-0000-0000-000039050000}"/>
    <cellStyle name="Normálne 93" xfId="121" xr:uid="{00000000-0005-0000-0000-00003A050000}"/>
    <cellStyle name="normální_CENY.XLS" xfId="129" xr:uid="{00000000-0005-0000-0000-00003B050000}"/>
    <cellStyle name="Note" xfId="1344" xr:uid="{00000000-0005-0000-0000-00003C050000}"/>
    <cellStyle name="Output" xfId="1371" xr:uid="{00000000-0005-0000-0000-00003D050000}"/>
    <cellStyle name="Percentá" xfId="12" builtinId="5"/>
    <cellStyle name="percentá 10" xfId="1323" xr:uid="{00000000-0005-0000-0000-00003F050000}"/>
    <cellStyle name="percentá 11" xfId="1324" xr:uid="{00000000-0005-0000-0000-000040050000}"/>
    <cellStyle name="percentá 12" xfId="1325" xr:uid="{00000000-0005-0000-0000-000041050000}"/>
    <cellStyle name="percentá 13" xfId="1332" xr:uid="{00000000-0005-0000-0000-000042050000}"/>
    <cellStyle name="percentá 13 2" xfId="1476" xr:uid="{00000000-0005-0000-0000-000043050000}"/>
    <cellStyle name="percentá 14" xfId="1326" xr:uid="{00000000-0005-0000-0000-000044050000}"/>
    <cellStyle name="percentá 15" xfId="1327" xr:uid="{00000000-0005-0000-0000-000045050000}"/>
    <cellStyle name="Percentá 16" xfId="130" xr:uid="{00000000-0005-0000-0000-000046050000}"/>
    <cellStyle name="percentá 17" xfId="1328" xr:uid="{00000000-0005-0000-0000-000047050000}"/>
    <cellStyle name="Percentá 18" xfId="1334" xr:uid="{00000000-0005-0000-0000-000048050000}"/>
    <cellStyle name="Percentá 19" xfId="1335" xr:uid="{00000000-0005-0000-0000-000049050000}"/>
    <cellStyle name="Percentá 2" xfId="15" xr:uid="{00000000-0005-0000-0000-00004A050000}"/>
    <cellStyle name="percentá 2 10" xfId="7" xr:uid="{00000000-0005-0000-0000-00004B050000}"/>
    <cellStyle name="percentá 2 11" xfId="1147" xr:uid="{00000000-0005-0000-0000-00004C050000}"/>
    <cellStyle name="percentá 2 12" xfId="1178" xr:uid="{00000000-0005-0000-0000-00004D050000}"/>
    <cellStyle name="percentá 2 13" xfId="1185" xr:uid="{00000000-0005-0000-0000-00004E050000}"/>
    <cellStyle name="percentá 2 14" xfId="824" xr:uid="{00000000-0005-0000-0000-00004F050000}"/>
    <cellStyle name="percentá 2 15" xfId="1214" xr:uid="{00000000-0005-0000-0000-000050050000}"/>
    <cellStyle name="percentá 2 16" xfId="1220" xr:uid="{00000000-0005-0000-0000-000051050000}"/>
    <cellStyle name="percentá 2 17" xfId="1227" xr:uid="{00000000-0005-0000-0000-000052050000}"/>
    <cellStyle name="percentá 2 18" xfId="1234" xr:uid="{00000000-0005-0000-0000-000053050000}"/>
    <cellStyle name="percentá 2 19" xfId="1241" xr:uid="{00000000-0005-0000-0000-000054050000}"/>
    <cellStyle name="Percentá 2 2" xfId="21" xr:uid="{00000000-0005-0000-0000-000055050000}"/>
    <cellStyle name="percentá 2 2 2" xfId="192" xr:uid="{00000000-0005-0000-0000-000056050000}"/>
    <cellStyle name="percentá 2 2 3" xfId="154" xr:uid="{00000000-0005-0000-0000-000057050000}"/>
    <cellStyle name="percentá 2 20" xfId="1248" xr:uid="{00000000-0005-0000-0000-000058050000}"/>
    <cellStyle name="percentá 2 21" xfId="1254" xr:uid="{00000000-0005-0000-0000-000059050000}"/>
    <cellStyle name="percentá 2 22" xfId="1260" xr:uid="{00000000-0005-0000-0000-00005A050000}"/>
    <cellStyle name="percentá 2 23" xfId="1266" xr:uid="{00000000-0005-0000-0000-00005B050000}"/>
    <cellStyle name="percentá 2 24" xfId="1272" xr:uid="{00000000-0005-0000-0000-00005C050000}"/>
    <cellStyle name="Percentá 2 25" xfId="1511" xr:uid="{5A14EA98-E595-4EDB-813C-A604C53709D4}"/>
    <cellStyle name="Percentá 2 26" xfId="1517" xr:uid="{AFD2C70A-8B2B-4461-9064-83A1A3187625}"/>
    <cellStyle name="Percentá 2 27" xfId="1518" xr:uid="{1DBCE9C8-7C81-4056-B031-17A40D4818D8}"/>
    <cellStyle name="Percentá 2 3" xfId="25" xr:uid="{00000000-0005-0000-0000-00005D050000}"/>
    <cellStyle name="percentá 2 3 2" xfId="336" xr:uid="{00000000-0005-0000-0000-00005E050000}"/>
    <cellStyle name="percentá 2 3 2 2" xfId="943" xr:uid="{00000000-0005-0000-0000-00005F050000}"/>
    <cellStyle name="percentá 2 3 2 2 2" xfId="1443" xr:uid="{00000000-0005-0000-0000-000060050000}"/>
    <cellStyle name="percentá 2 3 2 3" xfId="954" xr:uid="{00000000-0005-0000-0000-000061050000}"/>
    <cellStyle name="percentá 2 3 2 3 2" xfId="1445" xr:uid="{00000000-0005-0000-0000-000062050000}"/>
    <cellStyle name="percentá 2 3 2 4" xfId="1421" xr:uid="{00000000-0005-0000-0000-000063050000}"/>
    <cellStyle name="percentá 2 3 3" xfId="379" xr:uid="{00000000-0005-0000-0000-000064050000}"/>
    <cellStyle name="percentá 2 3 3 2" xfId="963" xr:uid="{00000000-0005-0000-0000-000065050000}"/>
    <cellStyle name="percentá 2 3 3 2 2" xfId="1449" xr:uid="{00000000-0005-0000-0000-000066050000}"/>
    <cellStyle name="percentá 2 3 3 3" xfId="1097" xr:uid="{00000000-0005-0000-0000-000067050000}"/>
    <cellStyle name="percentá 2 3 3 3 2" xfId="1463" xr:uid="{00000000-0005-0000-0000-000068050000}"/>
    <cellStyle name="percentá 2 3 3 4" xfId="1423" xr:uid="{00000000-0005-0000-0000-000069050000}"/>
    <cellStyle name="percentá 2 3 4" xfId="506" xr:uid="{00000000-0005-0000-0000-00006A050000}"/>
    <cellStyle name="percentá 2 3 4 2" xfId="1008" xr:uid="{00000000-0005-0000-0000-00006B050000}"/>
    <cellStyle name="percentá 2 3 4 2 2" xfId="1455" xr:uid="{00000000-0005-0000-0000-00006C050000}"/>
    <cellStyle name="percentá 2 3 4 3" xfId="1060" xr:uid="{00000000-0005-0000-0000-00006D050000}"/>
    <cellStyle name="percentá 2 3 4 3 2" xfId="1458" xr:uid="{00000000-0005-0000-0000-00006E050000}"/>
    <cellStyle name="percentá 2 3 4 4" xfId="1428" xr:uid="{00000000-0005-0000-0000-00006F050000}"/>
    <cellStyle name="percentá 2 3 5" xfId="793" xr:uid="{00000000-0005-0000-0000-000070050000}"/>
    <cellStyle name="percentá 2 3 5 2" xfId="1437" xr:uid="{00000000-0005-0000-0000-000071050000}"/>
    <cellStyle name="percentá 2 3 6" xfId="1083" xr:uid="{00000000-0005-0000-0000-000072050000}"/>
    <cellStyle name="percentá 2 3 6 2" xfId="1460" xr:uid="{00000000-0005-0000-0000-000073050000}"/>
    <cellStyle name="percentá 2 3 7" xfId="1415" xr:uid="{00000000-0005-0000-0000-000074050000}"/>
    <cellStyle name="percentá 2 3 8" xfId="148" xr:uid="{00000000-0005-0000-0000-000075050000}"/>
    <cellStyle name="Percentá 2 4" xfId="37" xr:uid="{00000000-0005-0000-0000-000076050000}"/>
    <cellStyle name="percentá 2 4 2" xfId="179" xr:uid="{00000000-0005-0000-0000-000077050000}"/>
    <cellStyle name="Percentá 2 5" xfId="49" xr:uid="{00000000-0005-0000-0000-000078050000}"/>
    <cellStyle name="percentá 2 5 2" xfId="1106" xr:uid="{00000000-0005-0000-0000-000079050000}"/>
    <cellStyle name="percentá 2 5 3" xfId="1198" xr:uid="{00000000-0005-0000-0000-00007A050000}"/>
    <cellStyle name="percentá 2 5 4" xfId="776" xr:uid="{00000000-0005-0000-0000-00007B050000}"/>
    <cellStyle name="Percentá 2 6" xfId="50" xr:uid="{00000000-0005-0000-0000-00007C050000}"/>
    <cellStyle name="percentá 2 6 2" xfId="1100" xr:uid="{00000000-0005-0000-0000-00007D050000}"/>
    <cellStyle name="percentá 2 7" xfId="1121" xr:uid="{00000000-0005-0000-0000-00007E050000}"/>
    <cellStyle name="percentá 2 8" xfId="1131" xr:uid="{00000000-0005-0000-0000-00007F050000}"/>
    <cellStyle name="percentá 2 9" xfId="1144" xr:uid="{00000000-0005-0000-0000-000080050000}"/>
    <cellStyle name="Percentá 20" xfId="1337" xr:uid="{00000000-0005-0000-0000-000081050000}"/>
    <cellStyle name="Percentá 21" xfId="1404" xr:uid="{00000000-0005-0000-0000-000082050000}"/>
    <cellStyle name="Percentá 22" xfId="1395" xr:uid="{00000000-0005-0000-0000-000083050000}"/>
    <cellStyle name="Percentá 23" xfId="1353" xr:uid="{00000000-0005-0000-0000-000084050000}"/>
    <cellStyle name="Percentá 24" xfId="1388" xr:uid="{00000000-0005-0000-0000-000085050000}"/>
    <cellStyle name="Percentá 25" xfId="1398" xr:uid="{00000000-0005-0000-0000-000086050000}"/>
    <cellStyle name="Percentá 26" xfId="1399" xr:uid="{00000000-0005-0000-0000-000087050000}"/>
    <cellStyle name="Percentá 27" xfId="1387" xr:uid="{00000000-0005-0000-0000-000088050000}"/>
    <cellStyle name="Percentá 28" xfId="1474" xr:uid="{00000000-0005-0000-0000-000089050000}"/>
    <cellStyle name="Percentá 29" xfId="1400" xr:uid="{00000000-0005-0000-0000-00008A050000}"/>
    <cellStyle name="Percentá 3" xfId="24" xr:uid="{00000000-0005-0000-0000-00008B050000}"/>
    <cellStyle name="percentá 3 10" xfId="1138" xr:uid="{00000000-0005-0000-0000-00008C050000}"/>
    <cellStyle name="percentá 3 11" xfId="1190" xr:uid="{00000000-0005-0000-0000-00008D050000}"/>
    <cellStyle name="percentá 3 12" xfId="151" xr:uid="{00000000-0005-0000-0000-00008E050000}"/>
    <cellStyle name="Percentá 3 2" xfId="27" xr:uid="{00000000-0005-0000-0000-00008F050000}"/>
    <cellStyle name="percentá 3 2 2" xfId="189" xr:uid="{00000000-0005-0000-0000-000090050000}"/>
    <cellStyle name="percentá 3 3" xfId="1114" xr:uid="{00000000-0005-0000-0000-000091050000}"/>
    <cellStyle name="percentá 3 4" xfId="1160" xr:uid="{00000000-0005-0000-0000-000092050000}"/>
    <cellStyle name="percentá 3 5" xfId="1148" xr:uid="{00000000-0005-0000-0000-000093050000}"/>
    <cellStyle name="percentá 3 6" xfId="1145" xr:uid="{00000000-0005-0000-0000-000094050000}"/>
    <cellStyle name="percentá 3 7" xfId="1133" xr:uid="{00000000-0005-0000-0000-000095050000}"/>
    <cellStyle name="percentá 3 8" xfId="1165" xr:uid="{00000000-0005-0000-0000-000096050000}"/>
    <cellStyle name="percentá 3 9" xfId="1156" xr:uid="{00000000-0005-0000-0000-000097050000}"/>
    <cellStyle name="Percentá 30" xfId="1481" xr:uid="{00000000-0005-0000-0000-000098050000}"/>
    <cellStyle name="Percentá 31" xfId="1484" xr:uid="{00000000-0005-0000-0000-000099050000}"/>
    <cellStyle name="Percentá 32" xfId="1482" xr:uid="{00000000-0005-0000-0000-00009A050000}"/>
    <cellStyle name="Percentá 33" xfId="1486" xr:uid="{00000000-0005-0000-0000-00009B050000}"/>
    <cellStyle name="Percentá 34" xfId="1498" xr:uid="{00000000-0005-0000-0000-00009C050000}"/>
    <cellStyle name="Percentá 35" xfId="1502" xr:uid="{4E78E5D7-623B-45AF-B0A9-7ED219350B08}"/>
    <cellStyle name="Percentá 36" xfId="1508" xr:uid="{54F47F80-C9D1-4FED-861A-105D4EBB85C2}"/>
    <cellStyle name="Percentá 37" xfId="1510" xr:uid="{22B8E11A-C7CB-47A8-BBBD-11B16E28BBCB}"/>
    <cellStyle name="Percentá 38" xfId="1514" xr:uid="{9A73ADE2-7712-4C40-A574-307861DE7AC3}"/>
    <cellStyle name="Percentá 4" xfId="58" xr:uid="{00000000-0005-0000-0000-00009D050000}"/>
    <cellStyle name="percentá 4 2" xfId="159" xr:uid="{00000000-0005-0000-0000-00009E050000}"/>
    <cellStyle name="Percentá 5" xfId="67" xr:uid="{00000000-0005-0000-0000-00009F050000}"/>
    <cellStyle name="percentá 5 2" xfId="173" xr:uid="{00000000-0005-0000-0000-0000A0050000}"/>
    <cellStyle name="Percentá 6" xfId="120" xr:uid="{00000000-0005-0000-0000-0000A1050000}"/>
    <cellStyle name="percentá 6 2" xfId="200" xr:uid="{00000000-0005-0000-0000-0000A2050000}"/>
    <cellStyle name="Percentá 7" xfId="125" xr:uid="{00000000-0005-0000-0000-0000A3050000}"/>
    <cellStyle name="percentá 7 2" xfId="239" xr:uid="{00000000-0005-0000-0000-0000A4050000}"/>
    <cellStyle name="percentá 8" xfId="313" xr:uid="{00000000-0005-0000-0000-0000A5050000}"/>
    <cellStyle name="percentá 9" xfId="315" xr:uid="{00000000-0005-0000-0000-0000A6050000}"/>
    <cellStyle name="percentá 9 2" xfId="493" xr:uid="{00000000-0005-0000-0000-0000A7050000}"/>
    <cellStyle name="percentá 9 2 2" xfId="1426" xr:uid="{00000000-0005-0000-0000-0000A8050000}"/>
    <cellStyle name="percentá 9 3" xfId="630" xr:uid="{00000000-0005-0000-0000-0000A9050000}"/>
    <cellStyle name="percentá 9 3 2" xfId="1431" xr:uid="{00000000-0005-0000-0000-0000AA050000}"/>
    <cellStyle name="percentá 9 4" xfId="769" xr:uid="{00000000-0005-0000-0000-0000AB050000}"/>
    <cellStyle name="percentá 9 4 2" xfId="1433" xr:uid="{00000000-0005-0000-0000-0000AC050000}"/>
    <cellStyle name="percentá 9 5" xfId="936" xr:uid="{00000000-0005-0000-0000-0000AD050000}"/>
    <cellStyle name="percentá 9 5 2" xfId="1440" xr:uid="{00000000-0005-0000-0000-0000AE050000}"/>
    <cellStyle name="percentá 9 6" xfId="986" xr:uid="{00000000-0005-0000-0000-0000AF050000}"/>
    <cellStyle name="percentá 9 6 2" xfId="1451" xr:uid="{00000000-0005-0000-0000-0000B0050000}"/>
    <cellStyle name="percentá 9 7" xfId="1417" xr:uid="{00000000-0005-0000-0000-0000B1050000}"/>
    <cellStyle name="Použité hypertextové prepojenie 2" xfId="47" xr:uid="{00000000-0005-0000-0000-0000B2050000}"/>
    <cellStyle name="Poznámka 2" xfId="116" xr:uid="{00000000-0005-0000-0000-0000B3050000}"/>
    <cellStyle name="Poznámka 2 2" xfId="1320" xr:uid="{00000000-0005-0000-0000-0000B4050000}"/>
    <cellStyle name="Poznámka 3" xfId="1316" xr:uid="{00000000-0005-0000-0000-0000B5050000}"/>
    <cellStyle name="Poznámka 4" xfId="1318" xr:uid="{00000000-0005-0000-0000-0000B6050000}"/>
    <cellStyle name="Poznámka 5" xfId="1317" xr:uid="{00000000-0005-0000-0000-0000B7050000}"/>
    <cellStyle name="Poznámka 6" xfId="1319" xr:uid="{00000000-0005-0000-0000-0000B8050000}"/>
    <cellStyle name="Poznámka 7" xfId="1315" xr:uid="{00000000-0005-0000-0000-0000B9050000}"/>
    <cellStyle name="Prepojená bunka" xfId="86" builtinId="24" customBuiltin="1"/>
    <cellStyle name="Prepojená bunka 2" xfId="1286" xr:uid="{00000000-0005-0000-0000-0000BB050000}"/>
    <cellStyle name="SAPBEXaggData" xfId="135" xr:uid="{00000000-0005-0000-0000-0000BC050000}"/>
    <cellStyle name="Spolu" xfId="90" builtinId="25" customBuiltin="1"/>
    <cellStyle name="Spolu 2" xfId="1290" xr:uid="{00000000-0005-0000-0000-0000BE050000}"/>
    <cellStyle name="Text upozornenia" xfId="88" builtinId="11" customBuiltin="1"/>
    <cellStyle name="Text upozornenia 2" xfId="1288" xr:uid="{00000000-0005-0000-0000-0000C0050000}"/>
    <cellStyle name="Title" xfId="1390" xr:uid="{00000000-0005-0000-0000-0000C1050000}"/>
    <cellStyle name="Titul 2" xfId="1275" xr:uid="{00000000-0005-0000-0000-0000C3050000}"/>
    <cellStyle name="Total" xfId="1346" xr:uid="{00000000-0005-0000-0000-0000C4050000}"/>
    <cellStyle name="Vstup" xfId="83" builtinId="20" customBuiltin="1"/>
    <cellStyle name="Vstup 2" xfId="1283" xr:uid="{00000000-0005-0000-0000-0000C6050000}"/>
    <cellStyle name="Výpočet" xfId="85" builtinId="22" customBuiltin="1"/>
    <cellStyle name="Výpočet 2" xfId="1285" xr:uid="{00000000-0005-0000-0000-0000C8050000}"/>
    <cellStyle name="Výstup" xfId="84" builtinId="21" customBuiltin="1"/>
    <cellStyle name="Výstup 2" xfId="1284" xr:uid="{00000000-0005-0000-0000-0000CA050000}"/>
    <cellStyle name="Vysvetľujúci text" xfId="89" builtinId="53" customBuiltin="1"/>
    <cellStyle name="Vysvetľujúci text 2" xfId="1289" xr:uid="{00000000-0005-0000-0000-0000CC050000}"/>
    <cellStyle name="Warning Text" xfId="1477" xr:uid="{00000000-0005-0000-0000-0000CD050000}"/>
    <cellStyle name="Zlá" xfId="81" builtinId="27" customBuiltin="1"/>
    <cellStyle name="Zlá 2" xfId="39" xr:uid="{00000000-0005-0000-0000-0000CF050000}"/>
    <cellStyle name="Zlá 2 2" xfId="1281" xr:uid="{00000000-0005-0000-0000-0000D0050000}"/>
    <cellStyle name="Zvýraznenie1" xfId="91" builtinId="29" customBuiltin="1"/>
    <cellStyle name="Zvýraznenie1 2" xfId="1291" xr:uid="{00000000-0005-0000-0000-0000D2050000}"/>
    <cellStyle name="Zvýraznenie2" xfId="95" builtinId="33" customBuiltin="1"/>
    <cellStyle name="Zvýraznenie2 2" xfId="1295" xr:uid="{00000000-0005-0000-0000-0000D4050000}"/>
    <cellStyle name="Zvýraznenie3" xfId="99" builtinId="37" customBuiltin="1"/>
    <cellStyle name="Zvýraznenie3 2" xfId="1299" xr:uid="{00000000-0005-0000-0000-0000D6050000}"/>
    <cellStyle name="Zvýraznenie4" xfId="103" builtinId="41" customBuiltin="1"/>
    <cellStyle name="Zvýraznenie4 2" xfId="1303" xr:uid="{00000000-0005-0000-0000-0000D8050000}"/>
    <cellStyle name="Zvýraznenie5" xfId="107" builtinId="45" customBuiltin="1"/>
    <cellStyle name="Zvýraznenie5 2" xfId="1307" xr:uid="{00000000-0005-0000-0000-0000DA050000}"/>
    <cellStyle name="Zvýraznenie6" xfId="111" builtinId="49" customBuiltin="1"/>
    <cellStyle name="Zvýraznenie6 2" xfId="1311" xr:uid="{00000000-0005-0000-0000-0000DC050000}"/>
  </cellStyles>
  <dxfs count="0"/>
  <tableStyles count="0" defaultTableStyle="TableStyleMedium2" defaultPivotStyle="PivotStyleMedium9"/>
  <colors>
    <mruColors>
      <color rgb="FF2EAAE1"/>
      <color rgb="FF2C9ADC"/>
      <color rgb="FF000000"/>
      <color rgb="FFDDEDFA"/>
      <color rgb="FFC3C2C2"/>
      <color rgb="FFE1E1E1"/>
      <color rgb="FF82CCED"/>
      <color rgb="FFA5A4A4"/>
      <color rgb="FFFF7575"/>
      <color rgb="FF6768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5.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6.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7.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8.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5.xml"/><Relationship Id="rId1" Type="http://schemas.microsoft.com/office/2011/relationships/chartStyle" Target="style15.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6.xml"/><Relationship Id="rId1" Type="http://schemas.microsoft.com/office/2011/relationships/chartStyle" Target="style16.xml"/></Relationships>
</file>

<file path=xl/charts/_rels/chart23.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9.xml"/><Relationship Id="rId1" Type="http://schemas.microsoft.com/office/2011/relationships/chartStyle" Target="style19.xml"/><Relationship Id="rId4" Type="http://schemas.openxmlformats.org/officeDocument/2006/relationships/chartUserShapes" Target="../drawings/drawing17.xml"/></Relationships>
</file>

<file path=xl/charts/_rels/chart2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20.xml"/></Relationships>
</file>

<file path=xl/charts/_rels/chart3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4.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82360815031478E-2"/>
          <c:y val="0.2122147034346675"/>
          <c:w val="0.88681971843441276"/>
          <c:h val="0.67975764148563211"/>
        </c:manualLayout>
      </c:layout>
      <c:barChart>
        <c:barDir val="col"/>
        <c:grouping val="clustered"/>
        <c:varyColors val="0"/>
        <c:ser>
          <c:idx val="0"/>
          <c:order val="2"/>
          <c:tx>
            <c:strRef>
              <c:f>'Zhrnutie | Summary'!$C$5</c:f>
              <c:strCache>
                <c:ptCount val="1"/>
                <c:pt idx="0">
                  <c:v>Ciele rozpočtu verejnej správy</c:v>
                </c:pt>
              </c:strCache>
            </c:strRef>
          </c:tx>
          <c:spPr>
            <a:solidFill>
              <a:srgbClr val="2EAAE1"/>
            </a:solidFill>
            <a:ln>
              <a:noFill/>
            </a:ln>
            <a:effectLst/>
          </c:spPr>
          <c:invertIfNegative val="0"/>
          <c:dLbls>
            <c:spPr>
              <a:solidFill>
                <a:sysClr val="window" lastClr="FFFFFF"/>
              </a:solidFill>
              <a:ln>
                <a:solidFill>
                  <a:srgbClr val="2EAAE1"/>
                </a:solidFill>
              </a:ln>
              <a:effectLst/>
            </c:spPr>
            <c:txPr>
              <a:bodyPr rot="0" spcFirstLastPara="1" vertOverflow="ellipsis" vert="horz" wrap="square" anchor="ctr" anchorCtr="1"/>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Summary'!$E$4:$I$4</c:f>
              <c:numCache>
                <c:formatCode>General</c:formatCode>
                <c:ptCount val="5"/>
                <c:pt idx="0">
                  <c:v>2025</c:v>
                </c:pt>
                <c:pt idx="1">
                  <c:v>2026</c:v>
                </c:pt>
                <c:pt idx="2">
                  <c:v>2027</c:v>
                </c:pt>
                <c:pt idx="3">
                  <c:v>2028</c:v>
                </c:pt>
                <c:pt idx="4">
                  <c:v>2029</c:v>
                </c:pt>
              </c:numCache>
            </c:numRef>
          </c:cat>
          <c:val>
            <c:numRef>
              <c:f>'Zhrnutie | Summary'!$E$5:$I$5</c:f>
              <c:numCache>
                <c:formatCode>0.0</c:formatCode>
                <c:ptCount val="5"/>
                <c:pt idx="0">
                  <c:v>4.45</c:v>
                </c:pt>
                <c:pt idx="1">
                  <c:v>4.37</c:v>
                </c:pt>
                <c:pt idx="2">
                  <c:v>4.9400000000000004</c:v>
                </c:pt>
                <c:pt idx="3">
                  <c:v>4.5</c:v>
                </c:pt>
                <c:pt idx="4">
                  <c:v>4</c:v>
                </c:pt>
              </c:numCache>
            </c:numRef>
          </c:val>
          <c:extLst>
            <c:ext xmlns:c16="http://schemas.microsoft.com/office/drawing/2014/chart" uri="{C3380CC4-5D6E-409C-BE32-E72D297353CC}">
              <c16:uniqueId val="{00000002-716B-45B5-8976-5D69AC7090F1}"/>
            </c:ext>
          </c:extLst>
        </c:ser>
        <c:dLbls>
          <c:showLegendKey val="0"/>
          <c:showVal val="0"/>
          <c:showCatName val="0"/>
          <c:showSerName val="0"/>
          <c:showPercent val="0"/>
          <c:showBubbleSize val="0"/>
        </c:dLbls>
        <c:gapWidth val="50"/>
        <c:axId val="557539920"/>
        <c:axId val="561011080"/>
      </c:barChart>
      <c:lineChart>
        <c:grouping val="standard"/>
        <c:varyColors val="0"/>
        <c:ser>
          <c:idx val="1"/>
          <c:order val="0"/>
          <c:tx>
            <c:strRef>
              <c:f>'Zhrnutie | Summary'!$C$6</c:f>
              <c:strCache>
                <c:ptCount val="1"/>
                <c:pt idx="0">
                  <c:v>Návrh rozpočtu verejnej správy (bez ďalších opatrení)</c:v>
                </c:pt>
              </c:strCache>
            </c:strRef>
          </c:tx>
          <c:spPr>
            <a:ln w="28575" cap="rnd">
              <a:noFill/>
              <a:round/>
            </a:ln>
            <a:effectLst/>
          </c:spPr>
          <c:marker>
            <c:symbol val="diamond"/>
            <c:size val="5"/>
            <c:spPr>
              <a:solidFill>
                <a:srgbClr val="002060"/>
              </a:solidFill>
              <a:ln w="9525">
                <a:noFill/>
              </a:ln>
              <a:effectLst/>
            </c:spPr>
          </c:marker>
          <c:dLbls>
            <c:dLbl>
              <c:idx val="2"/>
              <c:layout>
                <c:manualLayout>
                  <c:x val="-3.7140215132502835E-3"/>
                  <c:y val="-3.05343511450381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DD-4684-A9DC-C0B046CB9C8C}"/>
                </c:ext>
              </c:extLst>
            </c:dLbl>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Summary'!$E$4:$I$4</c:f>
              <c:numCache>
                <c:formatCode>General</c:formatCode>
                <c:ptCount val="5"/>
                <c:pt idx="0">
                  <c:v>2025</c:v>
                </c:pt>
                <c:pt idx="1">
                  <c:v>2026</c:v>
                </c:pt>
                <c:pt idx="2">
                  <c:v>2027</c:v>
                </c:pt>
                <c:pt idx="3">
                  <c:v>2028</c:v>
                </c:pt>
                <c:pt idx="4">
                  <c:v>2029</c:v>
                </c:pt>
              </c:numCache>
            </c:numRef>
          </c:cat>
          <c:val>
            <c:numRef>
              <c:f>'Zhrnutie | Summary'!$E$6:$I$6</c:f>
              <c:numCache>
                <c:formatCode>0.0</c:formatCode>
                <c:ptCount val="5"/>
                <c:pt idx="2">
                  <c:v>4.9400000000000004</c:v>
                </c:pt>
                <c:pt idx="3">
                  <c:v>5.26</c:v>
                </c:pt>
                <c:pt idx="4">
                  <c:v>5.41</c:v>
                </c:pt>
              </c:numCache>
            </c:numRef>
          </c:val>
          <c:smooth val="0"/>
          <c:extLst>
            <c:ext xmlns:c16="http://schemas.microsoft.com/office/drawing/2014/chart" uri="{C3380CC4-5D6E-409C-BE32-E72D297353CC}">
              <c16:uniqueId val="{00000000-716B-45B5-8976-5D69AC7090F1}"/>
            </c:ext>
          </c:extLst>
        </c:ser>
        <c:ser>
          <c:idx val="2"/>
          <c:order val="1"/>
          <c:tx>
            <c:strRef>
              <c:f>Zhrnutie!#REF!</c:f>
              <c:strCache>
                <c:ptCount val="1"/>
                <c:pt idx="0">
                  <c:v>#REF!</c:v>
                </c:pt>
              </c:strCache>
            </c:strRef>
          </c:tx>
          <c:spPr>
            <a:ln w="28575" cap="rnd">
              <a:solidFill>
                <a:srgbClr val="FF0000"/>
              </a:solidFill>
              <a:round/>
            </a:ln>
            <a:effectLst/>
          </c:spPr>
          <c:marker>
            <c:symbol val="none"/>
          </c:marker>
          <c:cat>
            <c:numRef>
              <c:f>'Zhrnutie | Summary'!$E$4:$I$4</c:f>
              <c:numCache>
                <c:formatCode>General</c:formatCode>
                <c:ptCount val="5"/>
                <c:pt idx="0">
                  <c:v>2025</c:v>
                </c:pt>
                <c:pt idx="1">
                  <c:v>2026</c:v>
                </c:pt>
                <c:pt idx="2">
                  <c:v>2027</c:v>
                </c:pt>
                <c:pt idx="3">
                  <c:v>2028</c:v>
                </c:pt>
                <c:pt idx="4">
                  <c:v>2029</c:v>
                </c:pt>
              </c:numCache>
            </c:numRef>
          </c:cat>
          <c:val>
            <c:numRef>
              <c:f>Zhrnutie!#REF!</c:f>
              <c:numCache>
                <c:formatCode>General</c:formatCode>
                <c:ptCount val="1"/>
                <c:pt idx="0">
                  <c:v>1</c:v>
                </c:pt>
              </c:numCache>
            </c:numRef>
          </c:val>
          <c:smooth val="0"/>
          <c:extLst>
            <c:ext xmlns:c16="http://schemas.microsoft.com/office/drawing/2014/chart" uri="{C3380CC4-5D6E-409C-BE32-E72D297353CC}">
              <c16:uniqueId val="{00000008-26F5-49DC-B5AC-D977A7E20429}"/>
            </c:ext>
          </c:extLst>
        </c:ser>
        <c:dLbls>
          <c:showLegendKey val="0"/>
          <c:showVal val="0"/>
          <c:showCatName val="0"/>
          <c:showSerName val="0"/>
          <c:showPercent val="0"/>
          <c:showBubbleSize val="0"/>
        </c:dLbls>
        <c:marker val="1"/>
        <c:smooth val="0"/>
        <c:axId val="557539920"/>
        <c:axId val="561011080"/>
      </c:lineChart>
      <c:catAx>
        <c:axId val="557539920"/>
        <c:scaling>
          <c:orientation val="minMax"/>
        </c:scaling>
        <c:delete val="0"/>
        <c:axPos val="b"/>
        <c:numFmt formatCode="General" sourceLinked="1"/>
        <c:majorTickMark val="none"/>
        <c:minorTickMark val="none"/>
        <c:tickLblPos val="low"/>
        <c:spPr>
          <a:noFill/>
          <a:ln w="12700" cap="flat" cmpd="sng" algn="ctr">
            <a:solidFill>
              <a:srgbClr val="676868"/>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scaling>
        <c:delete val="0"/>
        <c:axPos val="l"/>
        <c:majorGridlines>
          <c:spPr>
            <a:ln w="3175" cap="flat" cmpd="sng" algn="ctr">
              <a:solidFill>
                <a:srgbClr val="676868">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1"/>
      </c:valAx>
      <c:spPr>
        <a:noFill/>
        <a:ln>
          <a:noFill/>
        </a:ln>
        <a:effectLst/>
      </c:spPr>
    </c:plotArea>
    <c:legend>
      <c:legendPos val="b"/>
      <c:legendEntry>
        <c:idx val="2"/>
        <c:delete val="1"/>
      </c:legendEntry>
      <c:layout>
        <c:manualLayout>
          <c:xMode val="edge"/>
          <c:yMode val="edge"/>
          <c:x val="7.5020290739191697E-2"/>
          <c:y val="2.927733029067206E-2"/>
          <c:w val="0.84932514849590723"/>
          <c:h val="0.1313661473807883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870736591149624E-2"/>
          <c:y val="0.20825905337205636"/>
          <c:w val="0.88785151515151517"/>
          <c:h val="0.69254271732498263"/>
        </c:manualLayout>
      </c:layout>
      <c:areaChart>
        <c:grouping val="standard"/>
        <c:varyColors val="0"/>
        <c:ser>
          <c:idx val="2"/>
          <c:order val="0"/>
          <c:tx>
            <c:strRef>
              <c:f>'Zhrnutie | Summary'!$M$5</c:f>
              <c:strCache>
                <c:ptCount val="1"/>
                <c:pt idx="0">
                  <c:v>Ciele rozpočtu verejnej správy</c:v>
                </c:pt>
              </c:strCache>
            </c:strRef>
          </c:tx>
          <c:spPr>
            <a:solidFill>
              <a:schemeClr val="accent1"/>
            </a:solidFill>
            <a:ln w="25400">
              <a:noFill/>
            </a:ln>
            <a:effectLst/>
          </c:spPr>
          <c:dLbls>
            <c:spPr>
              <a:solidFill>
                <a:schemeClr val="bg1"/>
              </a:solidFill>
              <a:ln>
                <a:solidFill>
                  <a:schemeClr val="accent1"/>
                </a:solidFill>
              </a:ln>
              <a:effectLst/>
            </c:spPr>
            <c:txPr>
              <a:bodyPr rot="0" spcFirstLastPara="1" vertOverflow="ellipsis" vert="horz" wrap="square" anchor="ctr" anchorCtr="1"/>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Summary'!$O$4:$S$4</c:f>
              <c:numCache>
                <c:formatCode>General</c:formatCode>
                <c:ptCount val="5"/>
                <c:pt idx="0">
                  <c:v>2025</c:v>
                </c:pt>
                <c:pt idx="1">
                  <c:v>2026</c:v>
                </c:pt>
                <c:pt idx="2">
                  <c:v>2027</c:v>
                </c:pt>
                <c:pt idx="3">
                  <c:v>2028</c:v>
                </c:pt>
                <c:pt idx="4">
                  <c:v>2029</c:v>
                </c:pt>
              </c:numCache>
            </c:numRef>
          </c:cat>
          <c:val>
            <c:numRef>
              <c:f>'Zhrnutie | Summary'!$O$5:$S$5</c:f>
              <c:numCache>
                <c:formatCode>0.0</c:formatCode>
                <c:ptCount val="5"/>
                <c:pt idx="0">
                  <c:v>61.392437848687351</c:v>
                </c:pt>
                <c:pt idx="1">
                  <c:v>63.412485692636331</c:v>
                </c:pt>
                <c:pt idx="2">
                  <c:v>66.268265260739852</c:v>
                </c:pt>
                <c:pt idx="3">
                  <c:v>68.35678147815743</c:v>
                </c:pt>
                <c:pt idx="4">
                  <c:v>69.615833926767721</c:v>
                </c:pt>
              </c:numCache>
            </c:numRef>
          </c:val>
          <c:extLst>
            <c:ext xmlns:c16="http://schemas.microsoft.com/office/drawing/2014/chart" uri="{C3380CC4-5D6E-409C-BE32-E72D297353CC}">
              <c16:uniqueId val="{00000000-17A8-45C4-9A9C-2F70618F0859}"/>
            </c:ext>
          </c:extLst>
        </c:ser>
        <c:dLbls>
          <c:showLegendKey val="0"/>
          <c:showVal val="0"/>
          <c:showCatName val="0"/>
          <c:showSerName val="0"/>
          <c:showPercent val="0"/>
          <c:showBubbleSize val="0"/>
        </c:dLbls>
        <c:axId val="1291386143"/>
        <c:axId val="1379567903"/>
      </c:areaChart>
      <c:lineChart>
        <c:grouping val="standard"/>
        <c:varyColors val="0"/>
        <c:ser>
          <c:idx val="4"/>
          <c:order val="1"/>
          <c:tx>
            <c:strRef>
              <c:f>'Zhrnutie | Summary'!$M$6</c:f>
              <c:strCache>
                <c:ptCount val="1"/>
                <c:pt idx="0">
                  <c:v>Návrh rozpočtu verejnej správy (bez ďalších opatrení)</c:v>
                </c:pt>
              </c:strCache>
            </c:strRef>
          </c:tx>
          <c:spPr>
            <a:ln w="19050" cap="sq">
              <a:solidFill>
                <a:srgbClr val="002060"/>
              </a:solidFill>
              <a:prstDash val="sysDash"/>
              <a:miter lim="800000"/>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22BB-402C-A8FC-8F1691AC193D}"/>
                </c:ext>
              </c:extLst>
            </c:dLbl>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Summary'!$O$4:$S$4</c:f>
              <c:numCache>
                <c:formatCode>General</c:formatCode>
                <c:ptCount val="5"/>
                <c:pt idx="0">
                  <c:v>2025</c:v>
                </c:pt>
                <c:pt idx="1">
                  <c:v>2026</c:v>
                </c:pt>
                <c:pt idx="2">
                  <c:v>2027</c:v>
                </c:pt>
                <c:pt idx="3">
                  <c:v>2028</c:v>
                </c:pt>
                <c:pt idx="4">
                  <c:v>2029</c:v>
                </c:pt>
              </c:numCache>
            </c:numRef>
          </c:cat>
          <c:val>
            <c:numRef>
              <c:f>'Zhrnutie | Summary'!$O$6:$S$6</c:f>
              <c:numCache>
                <c:formatCode>0.0</c:formatCode>
                <c:ptCount val="5"/>
                <c:pt idx="2">
                  <c:v>66.268265260920487</c:v>
                </c:pt>
                <c:pt idx="3">
                  <c:v>69.16578451193331</c:v>
                </c:pt>
                <c:pt idx="4">
                  <c:v>71.825252390761577</c:v>
                </c:pt>
              </c:numCache>
            </c:numRef>
          </c:val>
          <c:smooth val="0"/>
          <c:extLst>
            <c:ext xmlns:c16="http://schemas.microsoft.com/office/drawing/2014/chart" uri="{C3380CC4-5D6E-409C-BE32-E72D297353CC}">
              <c16:uniqueId val="{00000002-17A8-45C4-9A9C-2F70618F0859}"/>
            </c:ext>
          </c:extLst>
        </c:ser>
        <c:ser>
          <c:idx val="3"/>
          <c:order val="2"/>
          <c:spPr>
            <a:ln w="28575" cap="rnd">
              <a:noFill/>
              <a:round/>
            </a:ln>
            <a:effectLst/>
          </c:spPr>
          <c:marker>
            <c:symbol val="none"/>
          </c:marker>
          <c:cat>
            <c:numRef>
              <c:f>'Zhrnutie | Summary'!$O$4:$S$4</c:f>
              <c:numCache>
                <c:formatCode>General</c:formatCode>
                <c:ptCount val="5"/>
                <c:pt idx="0">
                  <c:v>2025</c:v>
                </c:pt>
                <c:pt idx="1">
                  <c:v>2026</c:v>
                </c:pt>
                <c:pt idx="2">
                  <c:v>2027</c:v>
                </c:pt>
                <c:pt idx="3">
                  <c:v>2028</c:v>
                </c:pt>
                <c:pt idx="4">
                  <c:v>2029</c:v>
                </c:pt>
              </c:numCache>
            </c:numRef>
          </c:cat>
          <c:val>
            <c:numRef>
              <c:f>'Zhrnutie | Summary'!$O$5:$S$5</c:f>
              <c:numCache>
                <c:formatCode>0.0</c:formatCode>
                <c:ptCount val="5"/>
                <c:pt idx="0">
                  <c:v>61.392437848687351</c:v>
                </c:pt>
                <c:pt idx="1">
                  <c:v>63.412485692636331</c:v>
                </c:pt>
                <c:pt idx="2">
                  <c:v>66.268265260739852</c:v>
                </c:pt>
                <c:pt idx="3">
                  <c:v>68.35678147815743</c:v>
                </c:pt>
                <c:pt idx="4">
                  <c:v>69.615833926767721</c:v>
                </c:pt>
              </c:numCache>
            </c:numRef>
          </c:val>
          <c:smooth val="0"/>
          <c:extLst>
            <c:ext xmlns:c16="http://schemas.microsoft.com/office/drawing/2014/chart" uri="{C3380CC4-5D6E-409C-BE32-E72D297353CC}">
              <c16:uniqueId val="{00000003-17A8-45C4-9A9C-2F70618F0859}"/>
            </c:ext>
          </c:extLst>
        </c:ser>
        <c:dLbls>
          <c:showLegendKey val="0"/>
          <c:showVal val="0"/>
          <c:showCatName val="0"/>
          <c:showSerName val="0"/>
          <c:showPercent val="0"/>
          <c:showBubbleSize val="0"/>
        </c:dLbls>
        <c:marker val="1"/>
        <c:smooth val="0"/>
        <c:axId val="1291386143"/>
        <c:axId val="1379567903"/>
      </c:lineChart>
      <c:catAx>
        <c:axId val="1291386143"/>
        <c:scaling>
          <c:orientation val="minMax"/>
        </c:scaling>
        <c:delete val="0"/>
        <c:axPos val="b"/>
        <c:numFmt formatCode="General" sourceLinked="1"/>
        <c:majorTickMark val="none"/>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crossAx val="1379567903"/>
        <c:crosses val="autoZero"/>
        <c:auto val="1"/>
        <c:lblAlgn val="ctr"/>
        <c:lblOffset val="100"/>
        <c:noMultiLvlLbl val="0"/>
      </c:catAx>
      <c:valAx>
        <c:axId val="1379567903"/>
        <c:scaling>
          <c:orientation val="minMax"/>
          <c:min val="50"/>
        </c:scaling>
        <c:delete val="0"/>
        <c:axPos val="l"/>
        <c:majorGridlines>
          <c:spPr>
            <a:ln w="3175" cap="flat" cmpd="sng" algn="ctr">
              <a:solidFill>
                <a:schemeClr val="bg1">
                  <a:lumMod val="50000"/>
                  <a:alpha val="25000"/>
                </a:schemeClr>
              </a:solidFill>
              <a:prstDash val="sys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crossAx val="1291386143"/>
        <c:crosses val="autoZero"/>
        <c:crossBetween val="between"/>
      </c:valAx>
      <c:spPr>
        <a:noFill/>
        <a:ln>
          <a:noFill/>
        </a:ln>
        <a:effectLst/>
      </c:spPr>
    </c:plotArea>
    <c:legend>
      <c:legendPos val="b"/>
      <c:legendEntry>
        <c:idx val="2"/>
        <c:delete val="1"/>
      </c:legendEntry>
      <c:layout>
        <c:manualLayout>
          <c:xMode val="edge"/>
          <c:yMode val="edge"/>
          <c:x val="5.4633875841659657E-2"/>
          <c:y val="3.0716493719083457E-2"/>
          <c:w val="0.90336545476250496"/>
          <c:h val="0.148390982817552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chemeClr val="tx1"/>
          </a:solidFill>
          <a:latin typeface="Arial Narrow" panose="020B0606020202030204" pitchFamily="34" charset="0"/>
        </a:defRPr>
      </a:pPr>
      <a:endParaRPr lang="sk-S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82360815031478E-2"/>
          <c:y val="0.19677879345541574"/>
          <c:w val="0.88681971843441276"/>
          <c:h val="0.69747609135065003"/>
        </c:manualLayout>
      </c:layout>
      <c:barChart>
        <c:barDir val="col"/>
        <c:grouping val="clustered"/>
        <c:varyColors val="0"/>
        <c:ser>
          <c:idx val="0"/>
          <c:order val="2"/>
          <c:tx>
            <c:strRef>
              <c:f>'Zhrnutie | Summary'!$D$5</c:f>
              <c:strCache>
                <c:ptCount val="1"/>
                <c:pt idx="0">
                  <c:v>Budgetary target</c:v>
                </c:pt>
              </c:strCache>
            </c:strRef>
          </c:tx>
          <c:spPr>
            <a:solidFill>
              <a:srgbClr val="2EAAE1"/>
            </a:solidFill>
            <a:ln>
              <a:noFill/>
            </a:ln>
            <a:effectLst/>
          </c:spPr>
          <c:invertIfNegative val="0"/>
          <c:dLbls>
            <c:spPr>
              <a:solidFill>
                <a:sysClr val="window" lastClr="FFFFFF"/>
              </a:solidFill>
              <a:ln>
                <a:solidFill>
                  <a:srgbClr val="2EAAE1"/>
                </a:solidFill>
              </a:ln>
              <a:effectLst/>
            </c:spPr>
            <c:txPr>
              <a:bodyPr rot="0" spcFirstLastPara="1" vertOverflow="ellipsis" vert="horz" wrap="square" anchor="ctr" anchorCtr="1"/>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Summary'!$E$4:$I$4</c:f>
              <c:numCache>
                <c:formatCode>General</c:formatCode>
                <c:ptCount val="5"/>
                <c:pt idx="0">
                  <c:v>2025</c:v>
                </c:pt>
                <c:pt idx="1">
                  <c:v>2026</c:v>
                </c:pt>
                <c:pt idx="2">
                  <c:v>2027</c:v>
                </c:pt>
                <c:pt idx="3">
                  <c:v>2028</c:v>
                </c:pt>
                <c:pt idx="4">
                  <c:v>2029</c:v>
                </c:pt>
              </c:numCache>
            </c:numRef>
          </c:cat>
          <c:val>
            <c:numRef>
              <c:f>'Zhrnutie | Summary'!$E$5:$I$5</c:f>
              <c:numCache>
                <c:formatCode>0.0</c:formatCode>
                <c:ptCount val="5"/>
                <c:pt idx="0">
                  <c:v>4.45</c:v>
                </c:pt>
                <c:pt idx="1">
                  <c:v>4.37</c:v>
                </c:pt>
                <c:pt idx="2">
                  <c:v>4.9400000000000004</c:v>
                </c:pt>
                <c:pt idx="3">
                  <c:v>4.5</c:v>
                </c:pt>
                <c:pt idx="4">
                  <c:v>4</c:v>
                </c:pt>
              </c:numCache>
            </c:numRef>
          </c:val>
          <c:extLst>
            <c:ext xmlns:c16="http://schemas.microsoft.com/office/drawing/2014/chart" uri="{C3380CC4-5D6E-409C-BE32-E72D297353CC}">
              <c16:uniqueId val="{00000000-A21D-4313-9716-E7C8AC86A4A8}"/>
            </c:ext>
          </c:extLst>
        </c:ser>
        <c:dLbls>
          <c:showLegendKey val="0"/>
          <c:showVal val="0"/>
          <c:showCatName val="0"/>
          <c:showSerName val="0"/>
          <c:showPercent val="0"/>
          <c:showBubbleSize val="0"/>
        </c:dLbls>
        <c:gapWidth val="50"/>
        <c:axId val="557539920"/>
        <c:axId val="561011080"/>
      </c:barChart>
      <c:lineChart>
        <c:grouping val="standard"/>
        <c:varyColors val="0"/>
        <c:ser>
          <c:idx val="1"/>
          <c:order val="0"/>
          <c:tx>
            <c:strRef>
              <c:f>'Zhrnutie | Summary'!$D$6</c:f>
              <c:strCache>
                <c:ptCount val="1"/>
                <c:pt idx="0">
                  <c:v>Draft budget (w/o further measures)</c:v>
                </c:pt>
              </c:strCache>
            </c:strRef>
          </c:tx>
          <c:spPr>
            <a:ln w="28575" cap="rnd">
              <a:noFill/>
              <a:round/>
            </a:ln>
            <a:effectLst/>
          </c:spPr>
          <c:marker>
            <c:symbol val="diamond"/>
            <c:size val="5"/>
            <c:spPr>
              <a:solidFill>
                <a:srgbClr val="002060"/>
              </a:solidFill>
              <a:ln w="9525">
                <a:noFill/>
              </a:ln>
              <a:effectLst/>
            </c:spPr>
          </c:marker>
          <c:dLbls>
            <c:dLbl>
              <c:idx val="2"/>
              <c:layout>
                <c:manualLayout>
                  <c:x val="-1.1111111111111247E-2"/>
                  <c:y val="-3.06513409961685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DB-4CD6-A480-DD2F4E5F9CEF}"/>
                </c:ext>
              </c:extLst>
            </c:dLbl>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Summary'!$E$5:$I$5</c:f>
              <c:numCache>
                <c:formatCode>0.0</c:formatCode>
                <c:ptCount val="5"/>
                <c:pt idx="0">
                  <c:v>4.45</c:v>
                </c:pt>
                <c:pt idx="1">
                  <c:v>4.37</c:v>
                </c:pt>
                <c:pt idx="2">
                  <c:v>4.9400000000000004</c:v>
                </c:pt>
                <c:pt idx="3">
                  <c:v>4.5</c:v>
                </c:pt>
                <c:pt idx="4">
                  <c:v>4</c:v>
                </c:pt>
              </c:numCache>
            </c:numRef>
          </c:cat>
          <c:val>
            <c:numRef>
              <c:f>'Zhrnutie | Summary'!$E$6:$I$6</c:f>
              <c:numCache>
                <c:formatCode>0.0</c:formatCode>
                <c:ptCount val="5"/>
                <c:pt idx="2">
                  <c:v>4.9400000000000004</c:v>
                </c:pt>
                <c:pt idx="3">
                  <c:v>5.26</c:v>
                </c:pt>
                <c:pt idx="4">
                  <c:v>5.41</c:v>
                </c:pt>
              </c:numCache>
            </c:numRef>
          </c:val>
          <c:smooth val="0"/>
          <c:extLst>
            <c:ext xmlns:c16="http://schemas.microsoft.com/office/drawing/2014/chart" uri="{C3380CC4-5D6E-409C-BE32-E72D297353CC}">
              <c16:uniqueId val="{00000001-A21D-4313-9716-E7C8AC86A4A8}"/>
            </c:ext>
          </c:extLst>
        </c:ser>
        <c:ser>
          <c:idx val="2"/>
          <c:order val="1"/>
          <c:tx>
            <c:strRef>
              <c:f>Zhrnutie!#REF!</c:f>
              <c:strCache>
                <c:ptCount val="1"/>
                <c:pt idx="0">
                  <c:v>#REF!</c:v>
                </c:pt>
              </c:strCache>
            </c:strRef>
          </c:tx>
          <c:spPr>
            <a:ln w="28575" cap="rnd">
              <a:solidFill>
                <a:srgbClr val="FF0000"/>
              </a:solidFill>
              <a:round/>
            </a:ln>
            <a:effectLst/>
          </c:spPr>
          <c:marker>
            <c:symbol val="none"/>
          </c:marker>
          <c:cat>
            <c:numRef>
              <c:f>'Zhrnutie | Summary'!$E$5:$I$5</c:f>
              <c:numCache>
                <c:formatCode>0.0</c:formatCode>
                <c:ptCount val="5"/>
                <c:pt idx="0">
                  <c:v>4.45</c:v>
                </c:pt>
                <c:pt idx="1">
                  <c:v>4.37</c:v>
                </c:pt>
                <c:pt idx="2">
                  <c:v>4.9400000000000004</c:v>
                </c:pt>
                <c:pt idx="3">
                  <c:v>4.5</c:v>
                </c:pt>
                <c:pt idx="4">
                  <c:v>4</c:v>
                </c:pt>
              </c:numCache>
            </c:numRef>
          </c:cat>
          <c:val>
            <c:numRef>
              <c:f>Zhrnutie!#REF!</c:f>
              <c:numCache>
                <c:formatCode>General</c:formatCode>
                <c:ptCount val="1"/>
                <c:pt idx="0">
                  <c:v>1</c:v>
                </c:pt>
              </c:numCache>
            </c:numRef>
          </c:val>
          <c:smooth val="0"/>
          <c:extLst>
            <c:ext xmlns:c16="http://schemas.microsoft.com/office/drawing/2014/chart" uri="{C3380CC4-5D6E-409C-BE32-E72D297353CC}">
              <c16:uniqueId val="{00000002-A21D-4313-9716-E7C8AC86A4A8}"/>
            </c:ext>
          </c:extLst>
        </c:ser>
        <c:dLbls>
          <c:showLegendKey val="0"/>
          <c:showVal val="0"/>
          <c:showCatName val="0"/>
          <c:showSerName val="0"/>
          <c:showPercent val="0"/>
          <c:showBubbleSize val="0"/>
        </c:dLbls>
        <c:marker val="1"/>
        <c:smooth val="0"/>
        <c:axId val="557539920"/>
        <c:axId val="561011080"/>
      </c:lineChart>
      <c:catAx>
        <c:axId val="557539920"/>
        <c:scaling>
          <c:orientation val="minMax"/>
        </c:scaling>
        <c:delete val="0"/>
        <c:axPos val="b"/>
        <c:numFmt formatCode="General" sourceLinked="1"/>
        <c:majorTickMark val="none"/>
        <c:minorTickMark val="none"/>
        <c:tickLblPos val="low"/>
        <c:spPr>
          <a:noFill/>
          <a:ln w="12700" cap="flat" cmpd="sng" algn="ctr">
            <a:solidFill>
              <a:srgbClr val="676868"/>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scaling>
        <c:delete val="0"/>
        <c:axPos val="l"/>
        <c:majorGridlines>
          <c:spPr>
            <a:ln w="3175" cap="flat" cmpd="sng" algn="ctr">
              <a:solidFill>
                <a:srgbClr val="676868">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1"/>
      </c:valAx>
      <c:spPr>
        <a:noFill/>
        <a:ln>
          <a:noFill/>
        </a:ln>
        <a:effectLst/>
      </c:spPr>
    </c:plotArea>
    <c:legend>
      <c:legendPos val="b"/>
      <c:legendEntry>
        <c:idx val="2"/>
        <c:delete val="1"/>
      </c:legendEntry>
      <c:layout>
        <c:manualLayout>
          <c:xMode val="edge"/>
          <c:yMode val="edge"/>
          <c:x val="7.5020122484689422E-2"/>
          <c:y val="2.0690861918122305E-2"/>
          <c:w val="0.6383893263342082"/>
          <c:h val="0.14723423939823616"/>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870736591149624E-2"/>
          <c:y val="0.20018393700787401"/>
          <c:w val="0.88785151515151517"/>
          <c:h val="0.698633910761155"/>
        </c:manualLayout>
      </c:layout>
      <c:areaChart>
        <c:grouping val="standard"/>
        <c:varyColors val="0"/>
        <c:ser>
          <c:idx val="2"/>
          <c:order val="0"/>
          <c:tx>
            <c:strRef>
              <c:f>'Zhrnutie | Summary'!$N$5</c:f>
              <c:strCache>
                <c:ptCount val="1"/>
                <c:pt idx="0">
                  <c:v>Budgetary target</c:v>
                </c:pt>
              </c:strCache>
            </c:strRef>
          </c:tx>
          <c:spPr>
            <a:solidFill>
              <a:schemeClr val="accent1"/>
            </a:solidFill>
            <a:ln w="25400">
              <a:noFill/>
            </a:ln>
            <a:effectLst/>
          </c:spPr>
          <c:dLbls>
            <c:spPr>
              <a:solidFill>
                <a:schemeClr val="bg1"/>
              </a:solidFill>
              <a:ln>
                <a:solidFill>
                  <a:schemeClr val="accent1"/>
                </a:solidFill>
              </a:ln>
              <a:effectLst/>
            </c:spPr>
            <c:txPr>
              <a:bodyPr rot="0" spcFirstLastPara="1" vertOverflow="ellipsis" vert="horz" wrap="square" anchor="ctr" anchorCtr="1"/>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Summary'!$O$4:$S$4</c:f>
              <c:numCache>
                <c:formatCode>General</c:formatCode>
                <c:ptCount val="5"/>
                <c:pt idx="0">
                  <c:v>2025</c:v>
                </c:pt>
                <c:pt idx="1">
                  <c:v>2026</c:v>
                </c:pt>
                <c:pt idx="2">
                  <c:v>2027</c:v>
                </c:pt>
                <c:pt idx="3">
                  <c:v>2028</c:v>
                </c:pt>
                <c:pt idx="4">
                  <c:v>2029</c:v>
                </c:pt>
              </c:numCache>
            </c:numRef>
          </c:cat>
          <c:val>
            <c:numRef>
              <c:f>'Zhrnutie | Summary'!$O$5:$S$5</c:f>
              <c:numCache>
                <c:formatCode>0.0</c:formatCode>
                <c:ptCount val="5"/>
                <c:pt idx="0">
                  <c:v>61.392437848687351</c:v>
                </c:pt>
                <c:pt idx="1">
                  <c:v>63.412485692636331</c:v>
                </c:pt>
                <c:pt idx="2">
                  <c:v>66.268265260739852</c:v>
                </c:pt>
                <c:pt idx="3">
                  <c:v>68.35678147815743</c:v>
                </c:pt>
                <c:pt idx="4">
                  <c:v>69.615833926767721</c:v>
                </c:pt>
              </c:numCache>
            </c:numRef>
          </c:val>
          <c:extLst>
            <c:ext xmlns:c16="http://schemas.microsoft.com/office/drawing/2014/chart" uri="{C3380CC4-5D6E-409C-BE32-E72D297353CC}">
              <c16:uniqueId val="{00000000-0081-4365-B1A8-B5E9921F68E8}"/>
            </c:ext>
          </c:extLst>
        </c:ser>
        <c:dLbls>
          <c:showLegendKey val="0"/>
          <c:showVal val="0"/>
          <c:showCatName val="0"/>
          <c:showSerName val="0"/>
          <c:showPercent val="0"/>
          <c:showBubbleSize val="0"/>
        </c:dLbls>
        <c:axId val="1291386143"/>
        <c:axId val="1379567903"/>
      </c:areaChart>
      <c:lineChart>
        <c:grouping val="standard"/>
        <c:varyColors val="0"/>
        <c:ser>
          <c:idx val="4"/>
          <c:order val="1"/>
          <c:tx>
            <c:strRef>
              <c:f>'Zhrnutie | Summary'!$N$6</c:f>
              <c:strCache>
                <c:ptCount val="1"/>
                <c:pt idx="0">
                  <c:v>Draft budget (w/o further measures)</c:v>
                </c:pt>
              </c:strCache>
            </c:strRef>
          </c:tx>
          <c:spPr>
            <a:ln w="19050" cap="sq">
              <a:solidFill>
                <a:srgbClr val="002060"/>
              </a:solidFill>
              <a:prstDash val="sysDash"/>
              <a:miter lim="800000"/>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1-0081-4365-B1A8-B5E9921F68E8}"/>
                </c:ext>
              </c:extLst>
            </c:dLbl>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'Zhrnutie | Summary'!$O$4:$S$4</c:f>
              <c:numCache>
                <c:formatCode>General</c:formatCode>
                <c:ptCount val="5"/>
                <c:pt idx="0">
                  <c:v>2025</c:v>
                </c:pt>
                <c:pt idx="1">
                  <c:v>2026</c:v>
                </c:pt>
                <c:pt idx="2">
                  <c:v>2027</c:v>
                </c:pt>
                <c:pt idx="3">
                  <c:v>2028</c:v>
                </c:pt>
                <c:pt idx="4">
                  <c:v>2029</c:v>
                </c:pt>
              </c:numCache>
            </c:numRef>
          </c:cat>
          <c:val>
            <c:numRef>
              <c:f>'Zhrnutie | Summary'!$O$6:$S$6</c:f>
              <c:numCache>
                <c:formatCode>0.0</c:formatCode>
                <c:ptCount val="5"/>
                <c:pt idx="2">
                  <c:v>66.268265260920487</c:v>
                </c:pt>
                <c:pt idx="3">
                  <c:v>69.16578451193331</c:v>
                </c:pt>
                <c:pt idx="4">
                  <c:v>71.825252390761577</c:v>
                </c:pt>
              </c:numCache>
            </c:numRef>
          </c:val>
          <c:smooth val="0"/>
          <c:extLst>
            <c:ext xmlns:c16="http://schemas.microsoft.com/office/drawing/2014/chart" uri="{C3380CC4-5D6E-409C-BE32-E72D297353CC}">
              <c16:uniqueId val="{00000002-0081-4365-B1A8-B5E9921F68E8}"/>
            </c:ext>
          </c:extLst>
        </c:ser>
        <c:ser>
          <c:idx val="3"/>
          <c:order val="2"/>
          <c:spPr>
            <a:ln w="28575" cap="rnd">
              <a:noFill/>
              <a:round/>
            </a:ln>
            <a:effectLst/>
          </c:spPr>
          <c:marker>
            <c:symbol val="none"/>
          </c:marker>
          <c:cat>
            <c:numRef>
              <c:f>'Zhrnutie | Summary'!$O$4:$S$4</c:f>
              <c:numCache>
                <c:formatCode>General</c:formatCode>
                <c:ptCount val="5"/>
                <c:pt idx="0">
                  <c:v>2025</c:v>
                </c:pt>
                <c:pt idx="1">
                  <c:v>2026</c:v>
                </c:pt>
                <c:pt idx="2">
                  <c:v>2027</c:v>
                </c:pt>
                <c:pt idx="3">
                  <c:v>2028</c:v>
                </c:pt>
                <c:pt idx="4">
                  <c:v>2029</c:v>
                </c:pt>
              </c:numCache>
            </c:numRef>
          </c:cat>
          <c:val>
            <c:numRef>
              <c:f>'Zhrnutie | Summary'!$O$5:$S$5</c:f>
              <c:numCache>
                <c:formatCode>0.0</c:formatCode>
                <c:ptCount val="5"/>
                <c:pt idx="0">
                  <c:v>61.392437848687351</c:v>
                </c:pt>
                <c:pt idx="1">
                  <c:v>63.412485692636331</c:v>
                </c:pt>
                <c:pt idx="2">
                  <c:v>66.268265260739852</c:v>
                </c:pt>
                <c:pt idx="3">
                  <c:v>68.35678147815743</c:v>
                </c:pt>
                <c:pt idx="4">
                  <c:v>69.615833926767721</c:v>
                </c:pt>
              </c:numCache>
            </c:numRef>
          </c:val>
          <c:smooth val="0"/>
          <c:extLst>
            <c:ext xmlns:c16="http://schemas.microsoft.com/office/drawing/2014/chart" uri="{C3380CC4-5D6E-409C-BE32-E72D297353CC}">
              <c16:uniqueId val="{00000003-0081-4365-B1A8-B5E9921F68E8}"/>
            </c:ext>
          </c:extLst>
        </c:ser>
        <c:dLbls>
          <c:showLegendKey val="0"/>
          <c:showVal val="0"/>
          <c:showCatName val="0"/>
          <c:showSerName val="0"/>
          <c:showPercent val="0"/>
          <c:showBubbleSize val="0"/>
        </c:dLbls>
        <c:marker val="1"/>
        <c:smooth val="0"/>
        <c:axId val="1291386143"/>
        <c:axId val="1379567903"/>
      </c:lineChart>
      <c:catAx>
        <c:axId val="1291386143"/>
        <c:scaling>
          <c:orientation val="minMax"/>
        </c:scaling>
        <c:delete val="0"/>
        <c:axPos val="b"/>
        <c:numFmt formatCode="General" sourceLinked="1"/>
        <c:majorTickMark val="none"/>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crossAx val="1379567903"/>
        <c:crosses val="autoZero"/>
        <c:auto val="1"/>
        <c:lblAlgn val="ctr"/>
        <c:lblOffset val="100"/>
        <c:noMultiLvlLbl val="0"/>
      </c:catAx>
      <c:valAx>
        <c:axId val="1379567903"/>
        <c:scaling>
          <c:orientation val="minMax"/>
          <c:min val="50"/>
        </c:scaling>
        <c:delete val="0"/>
        <c:axPos val="l"/>
        <c:majorGridlines>
          <c:spPr>
            <a:ln w="3175" cap="flat" cmpd="sng" algn="ctr">
              <a:solidFill>
                <a:schemeClr val="bg1">
                  <a:lumMod val="50000"/>
                  <a:alpha val="25000"/>
                </a:schemeClr>
              </a:solidFill>
              <a:prstDash val="sys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crossAx val="1291386143"/>
        <c:crosses val="autoZero"/>
        <c:crossBetween val="between"/>
      </c:valAx>
      <c:spPr>
        <a:noFill/>
        <a:ln>
          <a:noFill/>
        </a:ln>
        <a:effectLst/>
      </c:spPr>
    </c:plotArea>
    <c:legend>
      <c:legendPos val="b"/>
      <c:legendEntry>
        <c:idx val="2"/>
        <c:delete val="1"/>
      </c:legendEntry>
      <c:layout>
        <c:manualLayout>
          <c:xMode val="edge"/>
          <c:yMode val="edge"/>
          <c:x val="5.4633875841659657E-2"/>
          <c:y val="3.0716493719083457E-2"/>
          <c:w val="0.78755247884519297"/>
          <c:h val="0.1208246479563498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chemeClr val="tx1"/>
          </a:solidFill>
          <a:latin typeface="Arial Narrow" panose="020B0606020202030204" pitchFamily="34" charset="0"/>
        </a:defRPr>
      </a:pPr>
      <a:endParaRPr lang="sk-S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349133537206939E-2"/>
          <c:y val="6.0294770845951945E-2"/>
          <c:w val="0.92565774719673799"/>
          <c:h val="0.73092744610281912"/>
        </c:manualLayout>
      </c:layout>
      <c:lineChart>
        <c:grouping val="standard"/>
        <c:varyColors val="0"/>
        <c:ser>
          <c:idx val="5"/>
          <c:order val="0"/>
          <c:tx>
            <c:strRef>
              <c:f>'G 1'!$C$5</c:f>
              <c:strCache>
                <c:ptCount val="1"/>
                <c:pt idx="0">
                  <c:v>HDP v s.c. (predpoklady strednodobého plánu)</c:v>
                </c:pt>
              </c:strCache>
            </c:strRef>
          </c:tx>
          <c:spPr>
            <a:ln w="28575" cap="rnd">
              <a:solidFill>
                <a:srgbClr val="686767"/>
              </a:solidFill>
              <a:round/>
            </a:ln>
            <a:effectLst/>
          </c:spPr>
          <c:marker>
            <c:symbol val="circle"/>
            <c:size val="5"/>
            <c:spPr>
              <a:solidFill>
                <a:srgbClr val="686767"/>
              </a:solidFill>
              <a:ln w="9525">
                <a:solidFill>
                  <a:srgbClr val="686767"/>
                </a:solidFill>
              </a:ln>
              <a:effectLst/>
            </c:spPr>
          </c:marker>
          <c:dLbls>
            <c:dLbl>
              <c:idx val="0"/>
              <c:tx>
                <c:rich>
                  <a:bodyPr/>
                  <a:lstStyle/>
                  <a:p>
                    <a:fld id="{D4D38316-3D0C-4A5D-9C06-4820592F3812}" type="CELLRANGE">
                      <a:rPr lang="en-US"/>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BB9A-46F1-9218-AE94043178DC}"/>
                </c:ext>
              </c:extLst>
            </c:dLbl>
            <c:dLbl>
              <c:idx val="1"/>
              <c:tx>
                <c:rich>
                  <a:bodyPr/>
                  <a:lstStyle/>
                  <a:p>
                    <a:fld id="{79428A70-CD96-40D5-9DE0-6FA7951AC892}"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B9A-46F1-9218-AE94043178DC}"/>
                </c:ext>
              </c:extLst>
            </c:dLbl>
            <c:dLbl>
              <c:idx val="2"/>
              <c:tx>
                <c:rich>
                  <a:bodyPr/>
                  <a:lstStyle/>
                  <a:p>
                    <a:fld id="{57AE8F33-5746-4CDB-B178-6716B30D1901}"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B9A-46F1-9218-AE94043178DC}"/>
                </c:ext>
              </c:extLst>
            </c:dLbl>
            <c:dLbl>
              <c:idx val="3"/>
              <c:tx>
                <c:rich>
                  <a:bodyPr/>
                  <a:lstStyle/>
                  <a:p>
                    <a:fld id="{9735B8CD-7F0D-45E9-903B-D985121E9B9C}"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B9A-46F1-9218-AE94043178DC}"/>
                </c:ext>
              </c:extLst>
            </c:dLbl>
            <c:dLbl>
              <c:idx val="4"/>
              <c:tx>
                <c:rich>
                  <a:bodyPr/>
                  <a:lstStyle/>
                  <a:p>
                    <a:fld id="{2AC186FC-726F-4D5F-BFF1-560C5D3673D7}"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B9A-46F1-9218-AE94043178DC}"/>
                </c:ext>
              </c:extLst>
            </c:dLbl>
            <c:dLbl>
              <c:idx val="5"/>
              <c:tx>
                <c:rich>
                  <a:bodyPr/>
                  <a:lstStyle/>
                  <a:p>
                    <a:endParaRPr lang="sk-SK"/>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B9A-46F1-9218-AE94043178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'G 1'!$J$4:$O$4</c:f>
              <c:numCache>
                <c:formatCode>General</c:formatCode>
                <c:ptCount val="6"/>
                <c:pt idx="0">
                  <c:v>2024</c:v>
                </c:pt>
                <c:pt idx="1">
                  <c:v>2025</c:v>
                </c:pt>
                <c:pt idx="2">
                  <c:v>2026</c:v>
                </c:pt>
                <c:pt idx="3">
                  <c:v>2027</c:v>
                </c:pt>
                <c:pt idx="4">
                  <c:v>2028</c:v>
                </c:pt>
                <c:pt idx="5">
                  <c:v>2029</c:v>
                </c:pt>
              </c:numCache>
            </c:numRef>
          </c:cat>
          <c:val>
            <c:numRef>
              <c:f>'G 1'!$J$5:$O$5</c:f>
              <c:numCache>
                <c:formatCode>0.0</c:formatCode>
                <c:ptCount val="6"/>
                <c:pt idx="0">
                  <c:v>103.66238360911682</c:v>
                </c:pt>
                <c:pt idx="1">
                  <c:v>105.96761613566093</c:v>
                </c:pt>
                <c:pt idx="2">
                  <c:v>108.46643986970392</c:v>
                </c:pt>
                <c:pt idx="3">
                  <c:v>109.59933737039746</c:v>
                </c:pt>
                <c:pt idx="4">
                  <c:v>111.67237507902686</c:v>
                </c:pt>
              </c:numCache>
            </c:numRef>
          </c:val>
          <c:smooth val="0"/>
          <c:extLst>
            <c:ext xmlns:c15="http://schemas.microsoft.com/office/drawing/2012/chart" uri="{02D57815-91ED-43cb-92C2-25804820EDAC}">
              <c15:datalabelsRange>
                <c15:f>'G 1'!$J$6:$N$6</c15:f>
                <c15:dlblRangeCache>
                  <c:ptCount val="5"/>
                  <c:pt idx="0">
                    <c:v>2,3</c:v>
                  </c:pt>
                  <c:pt idx="1">
                    <c:v>2,2</c:v>
                  </c:pt>
                  <c:pt idx="2">
                    <c:v>2,4</c:v>
                  </c:pt>
                  <c:pt idx="3">
                    <c:v>1,0</c:v>
                  </c:pt>
                  <c:pt idx="4">
                    <c:v>1,9</c:v>
                  </c:pt>
                </c15:dlblRangeCache>
              </c15:datalabelsRange>
            </c:ext>
            <c:ext xmlns:c16="http://schemas.microsoft.com/office/drawing/2014/chart" uri="{C3380CC4-5D6E-409C-BE32-E72D297353CC}">
              <c16:uniqueId val="{00000000-B434-4B00-8C98-846048C7FC44}"/>
            </c:ext>
          </c:extLst>
        </c:ser>
        <c:ser>
          <c:idx val="1"/>
          <c:order val="1"/>
          <c:tx>
            <c:strRef>
              <c:f>'G 1'!$C$7</c:f>
              <c:strCache>
                <c:ptCount val="1"/>
                <c:pt idx="0">
                  <c:v>HDP v s.c. (september 2026)</c:v>
                </c:pt>
              </c:strCache>
            </c:strRef>
          </c:tx>
          <c:spPr>
            <a:ln w="28575" cap="rnd">
              <a:solidFill>
                <a:srgbClr val="2EAAE1"/>
              </a:solidFill>
              <a:round/>
            </a:ln>
            <a:effectLst/>
          </c:spPr>
          <c:marker>
            <c:symbol val="circle"/>
            <c:size val="5"/>
            <c:spPr>
              <a:solidFill>
                <a:srgbClr val="2EAAE1"/>
              </a:solidFill>
              <a:ln w="9525">
                <a:solidFill>
                  <a:srgbClr val="2EAAE1"/>
                </a:solidFill>
              </a:ln>
              <a:effectLst/>
            </c:spPr>
          </c:marker>
          <c:dLbls>
            <c:dLbl>
              <c:idx val="0"/>
              <c:tx>
                <c:rich>
                  <a:bodyPr/>
                  <a:lstStyle/>
                  <a:p>
                    <a:fld id="{FF1A7267-1F24-4BB4-A01A-3C2563DC07B3}"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BB9A-46F1-9218-AE94043178DC}"/>
                </c:ext>
              </c:extLst>
            </c:dLbl>
            <c:dLbl>
              <c:idx val="1"/>
              <c:tx>
                <c:rich>
                  <a:bodyPr/>
                  <a:lstStyle/>
                  <a:p>
                    <a:fld id="{1138C19F-CD11-444B-9E4B-06D93182C2BA}"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B9A-46F1-9218-AE94043178DC}"/>
                </c:ext>
              </c:extLst>
            </c:dLbl>
            <c:dLbl>
              <c:idx val="2"/>
              <c:tx>
                <c:rich>
                  <a:bodyPr/>
                  <a:lstStyle/>
                  <a:p>
                    <a:fld id="{74C235FD-B467-4E7C-890A-A9F6C324A367}"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B9A-46F1-9218-AE94043178DC}"/>
                </c:ext>
              </c:extLst>
            </c:dLbl>
            <c:dLbl>
              <c:idx val="3"/>
              <c:tx>
                <c:rich>
                  <a:bodyPr/>
                  <a:lstStyle/>
                  <a:p>
                    <a:fld id="{70369F24-FB1B-4820-BA58-20CC70529768}"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B9A-46F1-9218-AE94043178DC}"/>
                </c:ext>
              </c:extLst>
            </c:dLbl>
            <c:dLbl>
              <c:idx val="4"/>
              <c:tx>
                <c:rich>
                  <a:bodyPr/>
                  <a:lstStyle/>
                  <a:p>
                    <a:fld id="{2E5DAD3D-A472-46A2-B9E9-67FF78C995CC}"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BB9A-46F1-9218-AE94043178DC}"/>
                </c:ext>
              </c:extLst>
            </c:dLbl>
            <c:dLbl>
              <c:idx val="5"/>
              <c:tx>
                <c:rich>
                  <a:bodyPr/>
                  <a:lstStyle/>
                  <a:p>
                    <a:fld id="{E282A13C-8C4E-452B-9912-0D83BA7A983F}"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BB9A-46F1-9218-AE94043178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'G 1'!$J$4:$O$4</c:f>
              <c:numCache>
                <c:formatCode>General</c:formatCode>
                <c:ptCount val="6"/>
                <c:pt idx="0">
                  <c:v>2024</c:v>
                </c:pt>
                <c:pt idx="1">
                  <c:v>2025</c:v>
                </c:pt>
                <c:pt idx="2">
                  <c:v>2026</c:v>
                </c:pt>
                <c:pt idx="3">
                  <c:v>2027</c:v>
                </c:pt>
                <c:pt idx="4">
                  <c:v>2028</c:v>
                </c:pt>
                <c:pt idx="5">
                  <c:v>2029</c:v>
                </c:pt>
              </c:numCache>
            </c:numRef>
          </c:cat>
          <c:val>
            <c:numRef>
              <c:f>'G 1'!$J$7:$O$7</c:f>
              <c:numCache>
                <c:formatCode>0.0</c:formatCode>
                <c:ptCount val="6"/>
                <c:pt idx="0">
                  <c:v>104.298304</c:v>
                </c:pt>
                <c:pt idx="1">
                  <c:v>105.140428</c:v>
                </c:pt>
                <c:pt idx="2">
                  <c:v>105.940217378675</c:v>
                </c:pt>
                <c:pt idx="3">
                  <c:v>107.8610687990227</c:v>
                </c:pt>
                <c:pt idx="4">
                  <c:v>109.55654833967149</c:v>
                </c:pt>
                <c:pt idx="5">
                  <c:v>111.8199015764812</c:v>
                </c:pt>
              </c:numCache>
            </c:numRef>
          </c:val>
          <c:smooth val="0"/>
          <c:extLst>
            <c:ext xmlns:c15="http://schemas.microsoft.com/office/drawing/2012/chart" uri="{02D57815-91ED-43cb-92C2-25804820EDAC}">
              <c15:datalabelsRange>
                <c15:f>'G 1'!$J$8:$P$8</c15:f>
                <c15:dlblRangeCache>
                  <c:ptCount val="7"/>
                  <c:pt idx="0">
                    <c:v>1,9</c:v>
                  </c:pt>
                  <c:pt idx="1">
                    <c:v>0,8</c:v>
                  </c:pt>
                  <c:pt idx="2">
                    <c:v>0,8</c:v>
                  </c:pt>
                  <c:pt idx="3">
                    <c:v>1,8</c:v>
                  </c:pt>
                  <c:pt idx="4">
                    <c:v>1,6</c:v>
                  </c:pt>
                  <c:pt idx="5">
                    <c:v>2,1</c:v>
                  </c:pt>
                  <c:pt idx="6">
                    <c:v>2,1</c:v>
                  </c:pt>
                </c15:dlblRangeCache>
              </c15:datalabelsRange>
            </c:ext>
            <c:ext xmlns:c16="http://schemas.microsoft.com/office/drawing/2014/chart" uri="{C3380CC4-5D6E-409C-BE32-E72D297353CC}">
              <c16:uniqueId val="{00000001-B434-4B00-8C98-846048C7FC44}"/>
            </c:ext>
          </c:extLst>
        </c:ser>
        <c:dLbls>
          <c:showLegendKey val="0"/>
          <c:showVal val="0"/>
          <c:showCatName val="0"/>
          <c:showSerName val="0"/>
          <c:showPercent val="0"/>
          <c:showBubbleSize val="0"/>
        </c:dLbls>
        <c:marker val="1"/>
        <c:smooth val="0"/>
        <c:axId val="557539920"/>
        <c:axId val="561011080"/>
      </c:lineChart>
      <c:catAx>
        <c:axId val="557539920"/>
        <c:scaling>
          <c:orientation val="minMax"/>
        </c:scaling>
        <c:delete val="0"/>
        <c:axPos val="b"/>
        <c:numFmt formatCode="General" sourceLinked="1"/>
        <c:majorTickMark val="none"/>
        <c:minorTickMark val="none"/>
        <c:tickLblPos val="high"/>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min val="100"/>
        </c:scaling>
        <c:delete val="0"/>
        <c:axPos val="l"/>
        <c:majorGridlines>
          <c:spPr>
            <a:ln w="3175" cap="flat" cmpd="sng" algn="ctr">
              <a:solidFill>
                <a:srgbClr val="686767">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5"/>
      </c:valAx>
      <c:spPr>
        <a:noFill/>
        <a:ln>
          <a:noFill/>
        </a:ln>
        <a:effectLst/>
      </c:spPr>
    </c:plotArea>
    <c:legend>
      <c:legendPos val="b"/>
      <c:layout>
        <c:manualLayout>
          <c:xMode val="edge"/>
          <c:yMode val="edge"/>
          <c:x val="4.169191919191919E-2"/>
          <c:y val="0.83310770364230791"/>
          <c:w val="0.7183455905738253"/>
          <c:h val="0.1430938895795920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349133537206939E-2"/>
          <c:y val="6.0294770845951945E-2"/>
          <c:w val="0.92565774719673799"/>
          <c:h val="0.73092744610281912"/>
        </c:manualLayout>
      </c:layout>
      <c:lineChart>
        <c:grouping val="standard"/>
        <c:varyColors val="0"/>
        <c:ser>
          <c:idx val="5"/>
          <c:order val="0"/>
          <c:tx>
            <c:strRef>
              <c:f>'G 1'!$D$5</c:f>
              <c:strCache>
                <c:ptCount val="1"/>
                <c:pt idx="0">
                  <c:v>GDP in cons. prices (assumptions of MTP)</c:v>
                </c:pt>
              </c:strCache>
            </c:strRef>
          </c:tx>
          <c:spPr>
            <a:ln w="28575" cap="rnd">
              <a:solidFill>
                <a:srgbClr val="686767"/>
              </a:solidFill>
              <a:round/>
            </a:ln>
            <a:effectLst/>
          </c:spPr>
          <c:marker>
            <c:symbol val="circle"/>
            <c:size val="5"/>
            <c:spPr>
              <a:solidFill>
                <a:srgbClr val="686767"/>
              </a:solidFill>
              <a:ln w="9525">
                <a:solidFill>
                  <a:srgbClr val="686767"/>
                </a:solidFill>
              </a:ln>
              <a:effectLst/>
            </c:spPr>
          </c:marker>
          <c:dLbls>
            <c:dLbl>
              <c:idx val="0"/>
              <c:tx>
                <c:rich>
                  <a:bodyPr/>
                  <a:lstStyle/>
                  <a:p>
                    <a:fld id="{5AADFAE8-7275-4BF6-874B-8AA982CFBFE6}" type="CELLRANGE">
                      <a:rPr lang="en-US"/>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01A-444F-8F4A-B5F142D3C175}"/>
                </c:ext>
              </c:extLst>
            </c:dLbl>
            <c:dLbl>
              <c:idx val="1"/>
              <c:tx>
                <c:rich>
                  <a:bodyPr/>
                  <a:lstStyle/>
                  <a:p>
                    <a:fld id="{2303FDF9-3C40-433B-88DF-B4DBCC63D70E}"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01A-444F-8F4A-B5F142D3C175}"/>
                </c:ext>
              </c:extLst>
            </c:dLbl>
            <c:dLbl>
              <c:idx val="2"/>
              <c:tx>
                <c:rich>
                  <a:bodyPr/>
                  <a:lstStyle/>
                  <a:p>
                    <a:fld id="{CB999512-1AA7-4ABE-8F78-46052BF17DD8}"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01A-444F-8F4A-B5F142D3C175}"/>
                </c:ext>
              </c:extLst>
            </c:dLbl>
            <c:dLbl>
              <c:idx val="3"/>
              <c:tx>
                <c:rich>
                  <a:bodyPr/>
                  <a:lstStyle/>
                  <a:p>
                    <a:fld id="{4C3BAA9A-4E8A-48B7-8AED-864668426D4A}"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01A-444F-8F4A-B5F142D3C175}"/>
                </c:ext>
              </c:extLst>
            </c:dLbl>
            <c:dLbl>
              <c:idx val="4"/>
              <c:tx>
                <c:rich>
                  <a:bodyPr/>
                  <a:lstStyle/>
                  <a:p>
                    <a:fld id="{AEE60EF0-5FA2-4888-873A-08A3FAF28771}" type="CELLRANGE">
                      <a:rPr lang="sk-SK"/>
                      <a:pPr/>
                      <a:t>[CELLRANGE]</a:t>
                    </a:fld>
                    <a:endParaRPr lang="sk-SK"/>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01A-444F-8F4A-B5F142D3C175}"/>
                </c:ext>
              </c:extLst>
            </c:dLbl>
            <c:dLbl>
              <c:idx val="5"/>
              <c:tx>
                <c:rich>
                  <a:bodyPr/>
                  <a:lstStyle/>
                  <a:p>
                    <a:endParaRPr lang="sk-SK"/>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01A-444F-8F4A-B5F142D3C1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'G 1'!$J$4:$O$4</c:f>
              <c:numCache>
                <c:formatCode>General</c:formatCode>
                <c:ptCount val="6"/>
                <c:pt idx="0">
                  <c:v>2024</c:v>
                </c:pt>
                <c:pt idx="1">
                  <c:v>2025</c:v>
                </c:pt>
                <c:pt idx="2">
                  <c:v>2026</c:v>
                </c:pt>
                <c:pt idx="3">
                  <c:v>2027</c:v>
                </c:pt>
                <c:pt idx="4">
                  <c:v>2028</c:v>
                </c:pt>
                <c:pt idx="5">
                  <c:v>2029</c:v>
                </c:pt>
              </c:numCache>
            </c:numRef>
          </c:cat>
          <c:val>
            <c:numRef>
              <c:f>'G 1'!$J$5:$O$5</c:f>
              <c:numCache>
                <c:formatCode>0.0</c:formatCode>
                <c:ptCount val="6"/>
                <c:pt idx="0">
                  <c:v>103.66238360911682</c:v>
                </c:pt>
                <c:pt idx="1">
                  <c:v>105.96761613566093</c:v>
                </c:pt>
                <c:pt idx="2">
                  <c:v>108.46643986970392</c:v>
                </c:pt>
                <c:pt idx="3">
                  <c:v>109.59933737039746</c:v>
                </c:pt>
                <c:pt idx="4">
                  <c:v>111.67237507902686</c:v>
                </c:pt>
              </c:numCache>
            </c:numRef>
          </c:val>
          <c:smooth val="0"/>
          <c:extLst>
            <c:ext xmlns:c15="http://schemas.microsoft.com/office/drawing/2012/chart" uri="{02D57815-91ED-43cb-92C2-25804820EDAC}">
              <c15:datalabelsRange>
                <c15:f>'G 1'!$J$6:$N$6</c15:f>
                <c15:dlblRangeCache>
                  <c:ptCount val="5"/>
                  <c:pt idx="0">
                    <c:v>2,3</c:v>
                  </c:pt>
                  <c:pt idx="1">
                    <c:v>2,2</c:v>
                  </c:pt>
                  <c:pt idx="2">
                    <c:v>2,4</c:v>
                  </c:pt>
                  <c:pt idx="3">
                    <c:v>1,0</c:v>
                  </c:pt>
                  <c:pt idx="4">
                    <c:v>1,9</c:v>
                  </c:pt>
                </c15:dlblRangeCache>
              </c15:datalabelsRange>
            </c:ext>
            <c:ext xmlns:c16="http://schemas.microsoft.com/office/drawing/2014/chart" uri="{C3380CC4-5D6E-409C-BE32-E72D297353CC}">
              <c16:uniqueId val="{00000006-501A-444F-8F4A-B5F142D3C175}"/>
            </c:ext>
          </c:extLst>
        </c:ser>
        <c:ser>
          <c:idx val="1"/>
          <c:order val="1"/>
          <c:tx>
            <c:strRef>
              <c:f>'G 1'!$D$7</c:f>
              <c:strCache>
                <c:ptCount val="1"/>
                <c:pt idx="0">
                  <c:v>GDP in const. prices (September 2026)</c:v>
                </c:pt>
              </c:strCache>
            </c:strRef>
          </c:tx>
          <c:spPr>
            <a:ln w="28575" cap="rnd">
              <a:solidFill>
                <a:srgbClr val="2EAAE1"/>
              </a:solidFill>
              <a:round/>
            </a:ln>
            <a:effectLst/>
          </c:spPr>
          <c:marker>
            <c:symbol val="circle"/>
            <c:size val="5"/>
            <c:spPr>
              <a:solidFill>
                <a:srgbClr val="2EAAE1"/>
              </a:solidFill>
              <a:ln w="9525">
                <a:solidFill>
                  <a:srgbClr val="2EAAE1"/>
                </a:solidFill>
              </a:ln>
              <a:effectLst/>
            </c:spPr>
          </c:marker>
          <c:dLbls>
            <c:dLbl>
              <c:idx val="0"/>
              <c:tx>
                <c:rich>
                  <a:bodyPr/>
                  <a:lstStyle/>
                  <a:p>
                    <a:fld id="{EB24EE75-9719-47CF-9135-CF4BE2730DC0}"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01A-444F-8F4A-B5F142D3C175}"/>
                </c:ext>
              </c:extLst>
            </c:dLbl>
            <c:dLbl>
              <c:idx val="1"/>
              <c:tx>
                <c:rich>
                  <a:bodyPr/>
                  <a:lstStyle/>
                  <a:p>
                    <a:fld id="{0F0CD470-B76A-4D01-89D1-BA598601A93A}"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01A-444F-8F4A-B5F142D3C175}"/>
                </c:ext>
              </c:extLst>
            </c:dLbl>
            <c:dLbl>
              <c:idx val="2"/>
              <c:tx>
                <c:rich>
                  <a:bodyPr/>
                  <a:lstStyle/>
                  <a:p>
                    <a:fld id="{1D14C659-1102-4EC0-B854-93D802FB8383}"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01A-444F-8F4A-B5F142D3C175}"/>
                </c:ext>
              </c:extLst>
            </c:dLbl>
            <c:dLbl>
              <c:idx val="3"/>
              <c:tx>
                <c:rich>
                  <a:bodyPr/>
                  <a:lstStyle/>
                  <a:p>
                    <a:fld id="{CA5B9162-EC3D-4CD0-A886-F51CE9375C9C}"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01A-444F-8F4A-B5F142D3C175}"/>
                </c:ext>
              </c:extLst>
            </c:dLbl>
            <c:dLbl>
              <c:idx val="4"/>
              <c:tx>
                <c:rich>
                  <a:bodyPr/>
                  <a:lstStyle/>
                  <a:p>
                    <a:fld id="{18C89A16-3D99-4C97-8A22-7BCD91ACA19C}"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01A-444F-8F4A-B5F142D3C175}"/>
                </c:ext>
              </c:extLst>
            </c:dLbl>
            <c:dLbl>
              <c:idx val="5"/>
              <c:tx>
                <c:rich>
                  <a:bodyPr/>
                  <a:lstStyle/>
                  <a:p>
                    <a:fld id="{F37CF0C6-6089-48DB-8AE3-5B44BAC225E7}" type="CELLRANGE">
                      <a:rPr lang="sk-SK"/>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01A-444F-8F4A-B5F142D3C175}"/>
                </c:ext>
              </c:extLst>
            </c:dLbl>
            <c:dLbl>
              <c:idx val="6"/>
              <c:tx>
                <c:rich>
                  <a:bodyPr/>
                  <a:lstStyle/>
                  <a:p>
                    <a:fld id="{878A102F-7894-4F7D-95C8-1868980B45F7}" type="CELLRANGE">
                      <a:rPr lang="en-US"/>
                      <a:pPr/>
                      <a:t>[CELLRANGE]</a:t>
                    </a:fld>
                    <a:endParaRPr lang="sk-SK"/>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01A-444F-8F4A-B5F142D3C1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'G 1'!$J$4:$O$4</c:f>
              <c:numCache>
                <c:formatCode>General</c:formatCode>
                <c:ptCount val="6"/>
                <c:pt idx="0">
                  <c:v>2024</c:v>
                </c:pt>
                <c:pt idx="1">
                  <c:v>2025</c:v>
                </c:pt>
                <c:pt idx="2">
                  <c:v>2026</c:v>
                </c:pt>
                <c:pt idx="3">
                  <c:v>2027</c:v>
                </c:pt>
                <c:pt idx="4">
                  <c:v>2028</c:v>
                </c:pt>
                <c:pt idx="5">
                  <c:v>2029</c:v>
                </c:pt>
              </c:numCache>
            </c:numRef>
          </c:cat>
          <c:val>
            <c:numRef>
              <c:f>'G 1'!$J$7:$O$7</c:f>
              <c:numCache>
                <c:formatCode>0.0</c:formatCode>
                <c:ptCount val="6"/>
                <c:pt idx="0">
                  <c:v>104.298304</c:v>
                </c:pt>
                <c:pt idx="1">
                  <c:v>105.140428</c:v>
                </c:pt>
                <c:pt idx="2">
                  <c:v>105.940217378675</c:v>
                </c:pt>
                <c:pt idx="3">
                  <c:v>107.8610687990227</c:v>
                </c:pt>
                <c:pt idx="4">
                  <c:v>109.55654833967149</c:v>
                </c:pt>
                <c:pt idx="5">
                  <c:v>111.8199015764812</c:v>
                </c:pt>
              </c:numCache>
            </c:numRef>
          </c:val>
          <c:smooth val="0"/>
          <c:extLst>
            <c:ext xmlns:c15="http://schemas.microsoft.com/office/drawing/2012/chart" uri="{02D57815-91ED-43cb-92C2-25804820EDAC}">
              <c15:datalabelsRange>
                <c15:f>'G 1'!$J$8:$P$8</c15:f>
                <c15:dlblRangeCache>
                  <c:ptCount val="7"/>
                  <c:pt idx="0">
                    <c:v>1,9</c:v>
                  </c:pt>
                  <c:pt idx="1">
                    <c:v>0,8</c:v>
                  </c:pt>
                  <c:pt idx="2">
                    <c:v>0,8</c:v>
                  </c:pt>
                  <c:pt idx="3">
                    <c:v>1,8</c:v>
                  </c:pt>
                  <c:pt idx="4">
                    <c:v>1,6</c:v>
                  </c:pt>
                  <c:pt idx="5">
                    <c:v>2,1</c:v>
                  </c:pt>
                  <c:pt idx="6">
                    <c:v>2,1</c:v>
                  </c:pt>
                </c15:dlblRangeCache>
              </c15:datalabelsRange>
            </c:ext>
            <c:ext xmlns:c16="http://schemas.microsoft.com/office/drawing/2014/chart" uri="{C3380CC4-5D6E-409C-BE32-E72D297353CC}">
              <c16:uniqueId val="{0000000E-501A-444F-8F4A-B5F142D3C175}"/>
            </c:ext>
          </c:extLst>
        </c:ser>
        <c:dLbls>
          <c:showLegendKey val="0"/>
          <c:showVal val="0"/>
          <c:showCatName val="0"/>
          <c:showSerName val="0"/>
          <c:showPercent val="0"/>
          <c:showBubbleSize val="0"/>
        </c:dLbls>
        <c:marker val="1"/>
        <c:smooth val="0"/>
        <c:axId val="557539920"/>
        <c:axId val="561011080"/>
      </c:lineChart>
      <c:catAx>
        <c:axId val="557539920"/>
        <c:scaling>
          <c:orientation val="minMax"/>
        </c:scaling>
        <c:delete val="0"/>
        <c:axPos val="b"/>
        <c:numFmt formatCode="General" sourceLinked="1"/>
        <c:majorTickMark val="none"/>
        <c:minorTickMark val="none"/>
        <c:tickLblPos val="high"/>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min val="100"/>
        </c:scaling>
        <c:delete val="0"/>
        <c:axPos val="l"/>
        <c:majorGridlines>
          <c:spPr>
            <a:ln w="3175" cap="flat" cmpd="sng" algn="ctr">
              <a:solidFill>
                <a:srgbClr val="686767">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5"/>
      </c:valAx>
      <c:spPr>
        <a:noFill/>
        <a:ln>
          <a:noFill/>
        </a:ln>
        <a:effectLst/>
      </c:spPr>
    </c:plotArea>
    <c:legend>
      <c:legendPos val="b"/>
      <c:layout>
        <c:manualLayout>
          <c:xMode val="edge"/>
          <c:yMode val="edge"/>
          <c:x val="4.169191919191919E-2"/>
          <c:y val="0.82141179720955937"/>
          <c:w val="0.72505392507754729"/>
          <c:h val="0.15478979601234055"/>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349133537206939E-2"/>
          <c:y val="6.0294770845951945E-2"/>
          <c:w val="0.92565774719673799"/>
          <c:h val="0.73092744610281912"/>
        </c:manualLayout>
      </c:layout>
      <c:barChart>
        <c:barDir val="col"/>
        <c:grouping val="stacked"/>
        <c:varyColors val="0"/>
        <c:ser>
          <c:idx val="5"/>
          <c:order val="0"/>
          <c:tx>
            <c:strRef>
              <c:f>'G 2'!$C$5</c:f>
              <c:strCache>
                <c:ptCount val="1"/>
                <c:pt idx="0">
                  <c:v>EÚ fondy</c:v>
                </c:pt>
              </c:strCache>
            </c:strRef>
          </c:tx>
          <c:spPr>
            <a:solidFill>
              <a:srgbClr val="5B9BD5">
                <a:lumMod val="50000"/>
              </a:srgbClr>
            </a:solidFill>
            <a:ln>
              <a:noFill/>
            </a:ln>
            <a:effectLst/>
          </c:spPr>
          <c:invertIfNegative val="0"/>
          <c:cat>
            <c:numRef>
              <c:f>'G 2'!$E$4:$M$4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f>'G 2'!$E$5:$M$5</c:f>
              <c:numCache>
                <c:formatCode>0.0</c:formatCode>
                <c:ptCount val="9"/>
                <c:pt idx="0">
                  <c:v>2.5824838176257754</c:v>
                </c:pt>
                <c:pt idx="1">
                  <c:v>2.3763425715918962</c:v>
                </c:pt>
                <c:pt idx="2">
                  <c:v>4.470369211726676</c:v>
                </c:pt>
                <c:pt idx="3">
                  <c:v>1.2704012346137918</c:v>
                </c:pt>
                <c:pt idx="4">
                  <c:v>1.6754269286075603</c:v>
                </c:pt>
                <c:pt idx="5">
                  <c:v>1.6518126223380785</c:v>
                </c:pt>
                <c:pt idx="6">
                  <c:v>1.638829110447152</c:v>
                </c:pt>
                <c:pt idx="7">
                  <c:v>1.74151835674658</c:v>
                </c:pt>
                <c:pt idx="8">
                  <c:v>2.3201996932238411</c:v>
                </c:pt>
              </c:numCache>
            </c:numRef>
          </c:val>
          <c:extLst>
            <c:ext xmlns:c16="http://schemas.microsoft.com/office/drawing/2014/chart" uri="{C3380CC4-5D6E-409C-BE32-E72D297353CC}">
              <c16:uniqueId val="{00000000-5621-4D64-BDED-CDA6388B9B50}"/>
            </c:ext>
          </c:extLst>
        </c:ser>
        <c:ser>
          <c:idx val="1"/>
          <c:order val="1"/>
          <c:tx>
            <c:strRef>
              <c:f>'G 2'!$C$6</c:f>
              <c:strCache>
                <c:ptCount val="1"/>
                <c:pt idx="0">
                  <c:v>POO</c:v>
                </c:pt>
              </c:strCache>
            </c:strRef>
          </c:tx>
          <c:spPr>
            <a:solidFill>
              <a:srgbClr val="686767">
                <a:lumMod val="40000"/>
                <a:lumOff val="60000"/>
              </a:srgbClr>
            </a:solidFill>
            <a:ln>
              <a:noFill/>
            </a:ln>
            <a:effectLst/>
          </c:spPr>
          <c:invertIfNegative val="0"/>
          <c:cat>
            <c:numRef>
              <c:f>'G 2'!$E$4:$M$4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f>'G 2'!$E$6:$M$6</c:f>
              <c:numCache>
                <c:formatCode>0.0</c:formatCode>
                <c:ptCount val="9"/>
                <c:pt idx="0">
                  <c:v>5.9614499507805183E-3</c:v>
                </c:pt>
                <c:pt idx="1">
                  <c:v>4.4208327870349895E-2</c:v>
                </c:pt>
                <c:pt idx="2">
                  <c:v>0.20732329511026565</c:v>
                </c:pt>
                <c:pt idx="3">
                  <c:v>0.71183090181719122</c:v>
                </c:pt>
                <c:pt idx="4">
                  <c:v>1.5399535467285328</c:v>
                </c:pt>
                <c:pt idx="5">
                  <c:v>1.7580051500887313</c:v>
                </c:pt>
                <c:pt idx="6">
                  <c:v>0.26212622382124373</c:v>
                </c:pt>
                <c:pt idx="7">
                  <c:v>0.16375629581463999</c:v>
                </c:pt>
                <c:pt idx="8">
                  <c:v>4.2832939967065692E-2</c:v>
                </c:pt>
              </c:numCache>
            </c:numRef>
          </c:val>
          <c:extLst>
            <c:ext xmlns:c16="http://schemas.microsoft.com/office/drawing/2014/chart" uri="{C3380CC4-5D6E-409C-BE32-E72D297353CC}">
              <c16:uniqueId val="{00000001-5621-4D64-BDED-CDA6388B9B50}"/>
            </c:ext>
          </c:extLst>
        </c:ser>
        <c:dLbls>
          <c:showLegendKey val="0"/>
          <c:showVal val="0"/>
          <c:showCatName val="0"/>
          <c:showSerName val="0"/>
          <c:showPercent val="0"/>
          <c:showBubbleSize val="0"/>
        </c:dLbls>
        <c:gapWidth val="150"/>
        <c:overlap val="100"/>
        <c:axId val="557539920"/>
        <c:axId val="561011080"/>
      </c:barChart>
      <c:catAx>
        <c:axId val="557539920"/>
        <c:scaling>
          <c:orientation val="minMax"/>
        </c:scaling>
        <c:delete val="0"/>
        <c:axPos val="b"/>
        <c:numFmt formatCode="General" sourceLinked="1"/>
        <c:majorTickMark val="none"/>
        <c:minorTickMark val="none"/>
        <c:tickLblPos val="high"/>
        <c:spPr>
          <a:noFill/>
          <a:ln w="12700" cap="flat" cmpd="sng" algn="ctr">
            <a:solidFill>
              <a:srgbClr val="686767"/>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scaling>
        <c:delete val="0"/>
        <c:axPos val="l"/>
        <c:majorGridlines>
          <c:spPr>
            <a:ln w="3175" cap="flat" cmpd="sng" algn="ctr">
              <a:solidFill>
                <a:srgbClr val="686767">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1"/>
      </c:valAx>
      <c:spPr>
        <a:noFill/>
        <a:ln>
          <a:noFill/>
        </a:ln>
        <a:effectLst/>
      </c:spPr>
    </c:plotArea>
    <c:legend>
      <c:legendPos val="b"/>
      <c:layout>
        <c:manualLayout>
          <c:xMode val="edge"/>
          <c:yMode val="edge"/>
          <c:x val="4.169191919191919E-2"/>
          <c:y val="0.86819527363184079"/>
          <c:w val="0.95830808080808072"/>
          <c:h val="0.1062786069651741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4.6349133537206939E-2"/>
          <c:y val="6.0294770845951945E-2"/>
          <c:w val="0.92565774719673799"/>
          <c:h val="0.73092744610281912"/>
        </c:manualLayout>
      </c:layout>
      <c:barChart>
        <c:barDir val="col"/>
        <c:grouping val="stacked"/>
        <c:varyColors val="0"/>
        <c:ser>
          <c:idx val="5"/>
          <c:order val="0"/>
          <c:tx>
            <c:strRef>
              <c:f>'G 2'!$D$5</c:f>
              <c:strCache>
                <c:ptCount val="1"/>
                <c:pt idx="0">
                  <c:v>EU funds - capital</c:v>
                </c:pt>
              </c:strCache>
            </c:strRef>
          </c:tx>
          <c:spPr>
            <a:solidFill>
              <a:srgbClr val="5B9BD5">
                <a:lumMod val="50000"/>
              </a:srgbClr>
            </a:solidFill>
            <a:ln>
              <a:noFill/>
            </a:ln>
            <a:effectLst/>
          </c:spPr>
          <c:invertIfNegative val="0"/>
          <c:cat>
            <c:numRef>
              <c:f>'G 2'!$E$4:$L$4</c:f>
              <c:numCache>
                <c:formatCode>General</c:formatCode>
                <c:ptCount val="8"/>
                <c:pt idx="0">
                  <c:v>2021</c:v>
                </c:pt>
                <c:pt idx="1">
                  <c:v>2022</c:v>
                </c:pt>
                <c:pt idx="2">
                  <c:v>2023</c:v>
                </c:pt>
                <c:pt idx="3">
                  <c:v>2024</c:v>
                </c:pt>
                <c:pt idx="4">
                  <c:v>2025</c:v>
                </c:pt>
                <c:pt idx="5">
                  <c:v>2026</c:v>
                </c:pt>
                <c:pt idx="6">
                  <c:v>2027</c:v>
                </c:pt>
                <c:pt idx="7">
                  <c:v>2028</c:v>
                </c:pt>
              </c:numCache>
            </c:numRef>
          </c:cat>
          <c:val>
            <c:numRef>
              <c:f>'G 2'!$E$5:$M$5</c:f>
              <c:numCache>
                <c:formatCode>0.0</c:formatCode>
                <c:ptCount val="9"/>
                <c:pt idx="0">
                  <c:v>2.5824838176257754</c:v>
                </c:pt>
                <c:pt idx="1">
                  <c:v>2.3763425715918962</c:v>
                </c:pt>
                <c:pt idx="2">
                  <c:v>4.470369211726676</c:v>
                </c:pt>
                <c:pt idx="3">
                  <c:v>1.2704012346137918</c:v>
                </c:pt>
                <c:pt idx="4">
                  <c:v>1.6754269286075603</c:v>
                </c:pt>
                <c:pt idx="5">
                  <c:v>1.6518126223380785</c:v>
                </c:pt>
                <c:pt idx="6">
                  <c:v>1.638829110447152</c:v>
                </c:pt>
                <c:pt idx="7">
                  <c:v>1.74151835674658</c:v>
                </c:pt>
                <c:pt idx="8">
                  <c:v>2.3201996932238411</c:v>
                </c:pt>
              </c:numCache>
            </c:numRef>
          </c:val>
          <c:extLst>
            <c:ext xmlns:c16="http://schemas.microsoft.com/office/drawing/2014/chart" uri="{C3380CC4-5D6E-409C-BE32-E72D297353CC}">
              <c16:uniqueId val="{00000000-2DC4-4874-87BE-28744AFD7264}"/>
            </c:ext>
          </c:extLst>
        </c:ser>
        <c:ser>
          <c:idx val="1"/>
          <c:order val="1"/>
          <c:tx>
            <c:strRef>
              <c:f>'G 2'!$D$6</c:f>
              <c:strCache>
                <c:ptCount val="1"/>
                <c:pt idx="0">
                  <c:v>RRP</c:v>
                </c:pt>
              </c:strCache>
            </c:strRef>
          </c:tx>
          <c:spPr>
            <a:solidFill>
              <a:srgbClr val="686767">
                <a:lumMod val="40000"/>
                <a:lumOff val="60000"/>
              </a:srgbClr>
            </a:solidFill>
            <a:ln>
              <a:noFill/>
            </a:ln>
            <a:effectLst/>
          </c:spPr>
          <c:invertIfNegative val="0"/>
          <c:cat>
            <c:numRef>
              <c:f>'G 2'!$E$4:$L$4</c:f>
              <c:numCache>
                <c:formatCode>General</c:formatCode>
                <c:ptCount val="8"/>
                <c:pt idx="0">
                  <c:v>2021</c:v>
                </c:pt>
                <c:pt idx="1">
                  <c:v>2022</c:v>
                </c:pt>
                <c:pt idx="2">
                  <c:v>2023</c:v>
                </c:pt>
                <c:pt idx="3">
                  <c:v>2024</c:v>
                </c:pt>
                <c:pt idx="4">
                  <c:v>2025</c:v>
                </c:pt>
                <c:pt idx="5">
                  <c:v>2026</c:v>
                </c:pt>
                <c:pt idx="6">
                  <c:v>2027</c:v>
                </c:pt>
                <c:pt idx="7">
                  <c:v>2028</c:v>
                </c:pt>
              </c:numCache>
            </c:numRef>
          </c:cat>
          <c:val>
            <c:numRef>
              <c:f>'G 2'!$E$6:$M$6</c:f>
              <c:numCache>
                <c:formatCode>0.0</c:formatCode>
                <c:ptCount val="9"/>
                <c:pt idx="0">
                  <c:v>5.9614499507805183E-3</c:v>
                </c:pt>
                <c:pt idx="1">
                  <c:v>4.4208327870349895E-2</c:v>
                </c:pt>
                <c:pt idx="2">
                  <c:v>0.20732329511026565</c:v>
                </c:pt>
                <c:pt idx="3">
                  <c:v>0.71183090181719122</c:v>
                </c:pt>
                <c:pt idx="4">
                  <c:v>1.5399535467285328</c:v>
                </c:pt>
                <c:pt idx="5">
                  <c:v>1.7580051500887313</c:v>
                </c:pt>
                <c:pt idx="6">
                  <c:v>0.26212622382124373</c:v>
                </c:pt>
                <c:pt idx="7">
                  <c:v>0.16375629581463999</c:v>
                </c:pt>
                <c:pt idx="8">
                  <c:v>4.2832939967065692E-2</c:v>
                </c:pt>
              </c:numCache>
            </c:numRef>
          </c:val>
          <c:extLst>
            <c:ext xmlns:c16="http://schemas.microsoft.com/office/drawing/2014/chart" uri="{C3380CC4-5D6E-409C-BE32-E72D297353CC}">
              <c16:uniqueId val="{00000001-2DC4-4874-87BE-28744AFD7264}"/>
            </c:ext>
          </c:extLst>
        </c:ser>
        <c:dLbls>
          <c:showLegendKey val="0"/>
          <c:showVal val="0"/>
          <c:showCatName val="0"/>
          <c:showSerName val="0"/>
          <c:showPercent val="0"/>
          <c:showBubbleSize val="0"/>
        </c:dLbls>
        <c:gapWidth val="150"/>
        <c:overlap val="100"/>
        <c:axId val="557539920"/>
        <c:axId val="561011080"/>
      </c:barChart>
      <c:catAx>
        <c:axId val="557539920"/>
        <c:scaling>
          <c:orientation val="minMax"/>
        </c:scaling>
        <c:delete val="0"/>
        <c:axPos val="b"/>
        <c:numFmt formatCode="General" sourceLinked="1"/>
        <c:majorTickMark val="none"/>
        <c:minorTickMark val="none"/>
        <c:tickLblPos val="high"/>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scaling>
        <c:delete val="0"/>
        <c:axPos val="l"/>
        <c:majorGridlines>
          <c:spPr>
            <a:ln w="3175" cap="flat" cmpd="sng" algn="ctr">
              <a:solidFill>
                <a:srgbClr val="686767">
                  <a:alpha val="25000"/>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1"/>
      </c:valAx>
      <c:spPr>
        <a:noFill/>
        <a:ln>
          <a:noFill/>
        </a:ln>
        <a:effectLst/>
      </c:spPr>
    </c:plotArea>
    <c:legend>
      <c:legendPos val="b"/>
      <c:layout>
        <c:manualLayout>
          <c:xMode val="edge"/>
          <c:yMode val="edge"/>
          <c:x val="4.169191919191919E-2"/>
          <c:y val="0.86819527363184079"/>
          <c:w val="0.95830808080808072"/>
          <c:h val="0.1062786069651741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8637576552930887E-2"/>
          <c:y val="8.4437882764654415E-2"/>
          <c:w val="0.91819511922711794"/>
          <c:h val="0.78978419364246133"/>
        </c:manualLayout>
      </c:layout>
      <c:lineChart>
        <c:grouping val="standard"/>
        <c:varyColors val="0"/>
        <c:ser>
          <c:idx val="2"/>
          <c:order val="0"/>
          <c:tx>
            <c:strRef>
              <c:f>'G 3'!$C$5</c:f>
              <c:strCache>
                <c:ptCount val="1"/>
                <c:pt idx="0">
                  <c:v>Mzda v súkromnom sektore</c:v>
                </c:pt>
              </c:strCache>
            </c:strRef>
          </c:tx>
          <c:spPr>
            <a:ln w="19050">
              <a:solidFill>
                <a:srgbClr val="2C9ADC"/>
              </a:solidFill>
              <a:prstDash val="solid"/>
            </a:ln>
          </c:spPr>
          <c:marker>
            <c:symbol val="none"/>
          </c:marker>
          <c:cat>
            <c:numRef>
              <c:f>'G 3'!$E$4:$W$4</c:f>
              <c:numCache>
                <c:formatCode>General</c:formatCode>
                <c:ptCount val="1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numCache>
            </c:numRef>
          </c:cat>
          <c:val>
            <c:numRef>
              <c:f>'G 3'!$E$5:$W$5</c:f>
              <c:numCache>
                <c:formatCode>0.0</c:formatCode>
                <c:ptCount val="19"/>
                <c:pt idx="0">
                  <c:v>2.1601016518424387</c:v>
                </c:pt>
                <c:pt idx="1">
                  <c:v>2.1144278606965106</c:v>
                </c:pt>
                <c:pt idx="2">
                  <c:v>3.897685749086488</c:v>
                </c:pt>
                <c:pt idx="3">
                  <c:v>2.8135990621336537</c:v>
                </c:pt>
                <c:pt idx="4">
                  <c:v>2.6225769669327326</c:v>
                </c:pt>
                <c:pt idx="5">
                  <c:v>4.5555555555555571</c:v>
                </c:pt>
                <c:pt idx="6">
                  <c:v>6.0573857598299696</c:v>
                </c:pt>
                <c:pt idx="7">
                  <c:v>6.3126252505010028</c:v>
                </c:pt>
                <c:pt idx="8">
                  <c:v>2.1677662582469281</c:v>
                </c:pt>
                <c:pt idx="9">
                  <c:v>6.7343173431734238</c:v>
                </c:pt>
                <c:pt idx="10">
                  <c:v>8.9887640449438209</c:v>
                </c:pt>
                <c:pt idx="11">
                  <c:v>9.0404440919904729</c:v>
                </c:pt>
                <c:pt idx="12">
                  <c:v>6.0363636363636397</c:v>
                </c:pt>
                <c:pt idx="13">
                  <c:v>5.8984910836762605</c:v>
                </c:pt>
                <c:pt idx="14">
                  <c:v>4.4041450777202007</c:v>
                </c:pt>
                <c:pt idx="15">
                  <c:v>4.5285359801488845</c:v>
                </c:pt>
                <c:pt idx="16">
                  <c:v>4.7477744807121747</c:v>
                </c:pt>
                <c:pt idx="17">
                  <c:v>4.6458923512747941</c:v>
                </c:pt>
                <c:pt idx="18">
                  <c:v>4.1689225771521343</c:v>
                </c:pt>
              </c:numCache>
            </c:numRef>
          </c:val>
          <c:smooth val="0"/>
          <c:extLst>
            <c:ext xmlns:c16="http://schemas.microsoft.com/office/drawing/2014/chart" uri="{C3380CC4-5D6E-409C-BE32-E72D297353CC}">
              <c16:uniqueId val="{00000000-B365-4A1C-AC98-2EEC13D2A840}"/>
            </c:ext>
          </c:extLst>
        </c:ser>
        <c:ser>
          <c:idx val="3"/>
          <c:order val="1"/>
          <c:tx>
            <c:strRef>
              <c:f>'G 3'!$C$6</c:f>
              <c:strCache>
                <c:ptCount val="1"/>
                <c:pt idx="0">
                  <c:v>Mzda vo verejnom sektore</c:v>
                </c:pt>
              </c:strCache>
            </c:strRef>
          </c:tx>
          <c:spPr>
            <a:ln w="19050">
              <a:solidFill>
                <a:srgbClr val="000000"/>
              </a:solidFill>
            </a:ln>
          </c:spPr>
          <c:marker>
            <c:symbol val="none"/>
          </c:marker>
          <c:cat>
            <c:numRef>
              <c:f>'G 3'!$E$4:$W$4</c:f>
              <c:numCache>
                <c:formatCode>General</c:formatCode>
                <c:ptCount val="1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numCache>
            </c:numRef>
          </c:cat>
          <c:val>
            <c:numRef>
              <c:f>'G 3'!$E$6:$W$6</c:f>
              <c:numCache>
                <c:formatCode>0.0</c:formatCode>
                <c:ptCount val="19"/>
                <c:pt idx="0">
                  <c:v>3.7131882202304789</c:v>
                </c:pt>
                <c:pt idx="1">
                  <c:v>3.4567901234567877</c:v>
                </c:pt>
                <c:pt idx="2">
                  <c:v>4.6539379474940246</c:v>
                </c:pt>
                <c:pt idx="3">
                  <c:v>3.3067274800456126</c:v>
                </c:pt>
                <c:pt idx="4">
                  <c:v>5.6291390728476776</c:v>
                </c:pt>
                <c:pt idx="5">
                  <c:v>5.0156739811912265</c:v>
                </c:pt>
                <c:pt idx="6">
                  <c:v>6.6666666666666652</c:v>
                </c:pt>
                <c:pt idx="7">
                  <c:v>13.432835820895516</c:v>
                </c:pt>
                <c:pt idx="8">
                  <c:v>8.5526315789473664</c:v>
                </c:pt>
                <c:pt idx="9">
                  <c:v>6.7424242424242387</c:v>
                </c:pt>
                <c:pt idx="10">
                  <c:v>3.9034776437189445</c:v>
                </c:pt>
                <c:pt idx="11">
                  <c:v>11.270491803278681</c:v>
                </c:pt>
                <c:pt idx="12">
                  <c:v>7.980356046654391</c:v>
                </c:pt>
                <c:pt idx="13">
                  <c:v>7.2768618533257445</c:v>
                </c:pt>
                <c:pt idx="14">
                  <c:v>4.5574986751457436</c:v>
                </c:pt>
                <c:pt idx="15">
                  <c:v>3.9026862645717086</c:v>
                </c:pt>
                <c:pt idx="16">
                  <c:v>3.6585365853658569</c:v>
                </c:pt>
                <c:pt idx="17">
                  <c:v>3.4352941176470697</c:v>
                </c:pt>
                <c:pt idx="18">
                  <c:v>3.4121929026387665</c:v>
                </c:pt>
              </c:numCache>
            </c:numRef>
          </c:val>
          <c:smooth val="0"/>
          <c:extLst>
            <c:ext xmlns:c16="http://schemas.microsoft.com/office/drawing/2014/chart" uri="{C3380CC4-5D6E-409C-BE32-E72D297353CC}">
              <c16:uniqueId val="{00000001-B365-4A1C-AC98-2EEC13D2A840}"/>
            </c:ext>
          </c:extLst>
        </c:ser>
        <c:dLbls>
          <c:showLegendKey val="0"/>
          <c:showVal val="0"/>
          <c:showCatName val="0"/>
          <c:showSerName val="0"/>
          <c:showPercent val="0"/>
          <c:showBubbleSize val="0"/>
        </c:dLbls>
        <c:smooth val="0"/>
        <c:axId val="674655744"/>
        <c:axId val="674656136"/>
      </c:lineChart>
      <c:catAx>
        <c:axId val="674655744"/>
        <c:scaling>
          <c:orientation val="minMax"/>
        </c:scaling>
        <c:delete val="0"/>
        <c:axPos val="b"/>
        <c:numFmt formatCode="General" sourceLinked="0"/>
        <c:majorTickMark val="none"/>
        <c:minorTickMark val="none"/>
        <c:tickLblPos val="low"/>
        <c:spPr>
          <a:ln w="12700">
            <a:solidFill>
              <a:srgbClr val="686767"/>
            </a:solidFill>
          </a:ln>
        </c:spPr>
        <c:txPr>
          <a:bodyPr rot="0" vert="horz"/>
          <a:lstStyle/>
          <a:p>
            <a:pPr>
              <a:defRPr/>
            </a:pPr>
            <a:endParaRPr lang="sk-SK"/>
          </a:p>
        </c:txPr>
        <c:crossAx val="674656136"/>
        <c:crosses val="autoZero"/>
        <c:auto val="1"/>
        <c:lblAlgn val="ctr"/>
        <c:lblOffset val="100"/>
        <c:tickLblSkip val="2"/>
        <c:noMultiLvlLbl val="0"/>
      </c:catAx>
      <c:valAx>
        <c:axId val="674656136"/>
        <c:scaling>
          <c:orientation val="minMax"/>
        </c:scaling>
        <c:delete val="0"/>
        <c:axPos val="l"/>
        <c:majorGridlines>
          <c:spPr>
            <a:ln w="3175">
              <a:solidFill>
                <a:srgbClr val="686767">
                  <a:alpha val="25000"/>
                </a:srgbClr>
              </a:solidFill>
              <a:prstDash val="sysDot"/>
            </a:ln>
          </c:spPr>
        </c:majorGridlines>
        <c:numFmt formatCode="#,##0.0" sourceLinked="0"/>
        <c:majorTickMark val="out"/>
        <c:minorTickMark val="none"/>
        <c:tickLblPos val="nextTo"/>
        <c:spPr>
          <a:ln>
            <a:noFill/>
          </a:ln>
        </c:spPr>
        <c:txPr>
          <a:bodyPr rot="0" vert="horz"/>
          <a:lstStyle/>
          <a:p>
            <a:pPr>
              <a:defRPr/>
            </a:pPr>
            <a:endParaRPr lang="sk-SK"/>
          </a:p>
        </c:txPr>
        <c:crossAx val="674655744"/>
        <c:crosses val="autoZero"/>
        <c:crossBetween val="between"/>
      </c:valAx>
      <c:spPr>
        <a:noFill/>
      </c:spPr>
    </c:plotArea>
    <c:legend>
      <c:legendPos val="l"/>
      <c:layout>
        <c:manualLayout>
          <c:xMode val="edge"/>
          <c:yMode val="edge"/>
          <c:x val="0.11710526315789473"/>
          <c:y val="0.10554983096248767"/>
          <c:w val="0.82630927384077002"/>
          <c:h val="8.9776902887139118E-2"/>
        </c:manualLayout>
      </c:layout>
      <c:overlay val="1"/>
    </c:legend>
    <c:plotVisOnly val="1"/>
    <c:dispBlanksAs val="gap"/>
    <c:showDLblsOverMax val="0"/>
  </c:chart>
  <c:spPr>
    <a:noFill/>
    <a:ln>
      <a:noFill/>
    </a:ln>
  </c:spPr>
  <c:txPr>
    <a:bodyPr/>
    <a:lstStyle/>
    <a:p>
      <a:pPr>
        <a:defRPr sz="1000" b="0" i="0" u="none" strike="noStrike" baseline="0">
          <a:solidFill>
            <a:schemeClr val="tx1"/>
          </a:solidFill>
          <a:latin typeface="Arial Narrow" panose="020B0606020202030204" pitchFamily="34" charset="0"/>
          <a:ea typeface="Calibri"/>
          <a:cs typeface="Calibri"/>
        </a:defRPr>
      </a:pPr>
      <a:endParaRPr lang="sk-SK"/>
    </a:p>
  </c:txPr>
  <c:printSettings>
    <c:headerFooter/>
    <c:pageMargins b="0.75000000000001465" l="0.70000000000000062" r="0.70000000000000062" t="0.75000000000001465"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8637576552930887E-2"/>
          <c:y val="8.4437882764654415E-2"/>
          <c:w val="0.91819511922711794"/>
          <c:h val="0.78978419364246133"/>
        </c:manualLayout>
      </c:layout>
      <c:lineChart>
        <c:grouping val="standard"/>
        <c:varyColors val="0"/>
        <c:ser>
          <c:idx val="2"/>
          <c:order val="0"/>
          <c:tx>
            <c:strRef>
              <c:f>'G 3'!$D$5</c:f>
              <c:strCache>
                <c:ptCount val="1"/>
                <c:pt idx="0">
                  <c:v>Private sector wage</c:v>
                </c:pt>
              </c:strCache>
            </c:strRef>
          </c:tx>
          <c:spPr>
            <a:ln w="19050">
              <a:solidFill>
                <a:srgbClr val="2C9ADC"/>
              </a:solidFill>
              <a:prstDash val="solid"/>
            </a:ln>
          </c:spPr>
          <c:marker>
            <c:symbol val="none"/>
          </c:marker>
          <c:cat>
            <c:numRef>
              <c:f>'G 3'!$E$4:$W$4</c:f>
              <c:numCache>
                <c:formatCode>General</c:formatCode>
                <c:ptCount val="1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numCache>
            </c:numRef>
          </c:cat>
          <c:val>
            <c:numRef>
              <c:f>'G 3'!$E$5:$W$5</c:f>
              <c:numCache>
                <c:formatCode>0.0</c:formatCode>
                <c:ptCount val="19"/>
                <c:pt idx="0">
                  <c:v>2.1601016518424387</c:v>
                </c:pt>
                <c:pt idx="1">
                  <c:v>2.1144278606965106</c:v>
                </c:pt>
                <c:pt idx="2">
                  <c:v>3.897685749086488</c:v>
                </c:pt>
                <c:pt idx="3">
                  <c:v>2.8135990621336537</c:v>
                </c:pt>
                <c:pt idx="4">
                  <c:v>2.6225769669327326</c:v>
                </c:pt>
                <c:pt idx="5">
                  <c:v>4.5555555555555571</c:v>
                </c:pt>
                <c:pt idx="6">
                  <c:v>6.0573857598299696</c:v>
                </c:pt>
                <c:pt idx="7">
                  <c:v>6.3126252505010028</c:v>
                </c:pt>
                <c:pt idx="8">
                  <c:v>2.1677662582469281</c:v>
                </c:pt>
                <c:pt idx="9">
                  <c:v>6.7343173431734238</c:v>
                </c:pt>
                <c:pt idx="10">
                  <c:v>8.9887640449438209</c:v>
                </c:pt>
                <c:pt idx="11">
                  <c:v>9.0404440919904729</c:v>
                </c:pt>
                <c:pt idx="12">
                  <c:v>6.0363636363636397</c:v>
                </c:pt>
                <c:pt idx="13">
                  <c:v>5.8984910836762605</c:v>
                </c:pt>
                <c:pt idx="14">
                  <c:v>4.4041450777202007</c:v>
                </c:pt>
                <c:pt idx="15">
                  <c:v>4.5285359801488845</c:v>
                </c:pt>
                <c:pt idx="16">
                  <c:v>4.7477744807121747</c:v>
                </c:pt>
                <c:pt idx="17">
                  <c:v>4.6458923512747941</c:v>
                </c:pt>
                <c:pt idx="18">
                  <c:v>4.1689225771521343</c:v>
                </c:pt>
              </c:numCache>
            </c:numRef>
          </c:val>
          <c:smooth val="0"/>
          <c:extLst>
            <c:ext xmlns:c16="http://schemas.microsoft.com/office/drawing/2014/chart" uri="{C3380CC4-5D6E-409C-BE32-E72D297353CC}">
              <c16:uniqueId val="{00000000-8BE8-470B-B8A0-7B846005ADDE}"/>
            </c:ext>
          </c:extLst>
        </c:ser>
        <c:ser>
          <c:idx val="3"/>
          <c:order val="1"/>
          <c:tx>
            <c:strRef>
              <c:f>'G 3'!$D$6</c:f>
              <c:strCache>
                <c:ptCount val="1"/>
                <c:pt idx="0">
                  <c:v>Public sector wage</c:v>
                </c:pt>
              </c:strCache>
            </c:strRef>
          </c:tx>
          <c:spPr>
            <a:ln w="19050">
              <a:solidFill>
                <a:srgbClr val="000000"/>
              </a:solidFill>
            </a:ln>
          </c:spPr>
          <c:marker>
            <c:symbol val="none"/>
          </c:marker>
          <c:cat>
            <c:numRef>
              <c:f>'G 3'!$E$4:$W$4</c:f>
              <c:numCache>
                <c:formatCode>General</c:formatCode>
                <c:ptCount val="19"/>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numCache>
            </c:numRef>
          </c:cat>
          <c:val>
            <c:numRef>
              <c:f>'G 3'!$E$6:$W$6</c:f>
              <c:numCache>
                <c:formatCode>0.0</c:formatCode>
                <c:ptCount val="19"/>
                <c:pt idx="0">
                  <c:v>3.7131882202304789</c:v>
                </c:pt>
                <c:pt idx="1">
                  <c:v>3.4567901234567877</c:v>
                </c:pt>
                <c:pt idx="2">
                  <c:v>4.6539379474940246</c:v>
                </c:pt>
                <c:pt idx="3">
                  <c:v>3.3067274800456126</c:v>
                </c:pt>
                <c:pt idx="4">
                  <c:v>5.6291390728476776</c:v>
                </c:pt>
                <c:pt idx="5">
                  <c:v>5.0156739811912265</c:v>
                </c:pt>
                <c:pt idx="6">
                  <c:v>6.6666666666666652</c:v>
                </c:pt>
                <c:pt idx="7">
                  <c:v>13.432835820895516</c:v>
                </c:pt>
                <c:pt idx="8">
                  <c:v>8.5526315789473664</c:v>
                </c:pt>
                <c:pt idx="9">
                  <c:v>6.7424242424242387</c:v>
                </c:pt>
                <c:pt idx="10">
                  <c:v>3.9034776437189445</c:v>
                </c:pt>
                <c:pt idx="11">
                  <c:v>11.270491803278681</c:v>
                </c:pt>
                <c:pt idx="12">
                  <c:v>7.980356046654391</c:v>
                </c:pt>
                <c:pt idx="13">
                  <c:v>7.2768618533257445</c:v>
                </c:pt>
                <c:pt idx="14">
                  <c:v>4.5574986751457436</c:v>
                </c:pt>
                <c:pt idx="15">
                  <c:v>3.9026862645717086</c:v>
                </c:pt>
                <c:pt idx="16">
                  <c:v>3.6585365853658569</c:v>
                </c:pt>
                <c:pt idx="17">
                  <c:v>3.4352941176470697</c:v>
                </c:pt>
                <c:pt idx="18">
                  <c:v>3.4121929026387665</c:v>
                </c:pt>
              </c:numCache>
            </c:numRef>
          </c:val>
          <c:smooth val="0"/>
          <c:extLst>
            <c:ext xmlns:c16="http://schemas.microsoft.com/office/drawing/2014/chart" uri="{C3380CC4-5D6E-409C-BE32-E72D297353CC}">
              <c16:uniqueId val="{00000001-8BE8-470B-B8A0-7B846005ADDE}"/>
            </c:ext>
          </c:extLst>
        </c:ser>
        <c:dLbls>
          <c:showLegendKey val="0"/>
          <c:showVal val="0"/>
          <c:showCatName val="0"/>
          <c:showSerName val="0"/>
          <c:showPercent val="0"/>
          <c:showBubbleSize val="0"/>
        </c:dLbls>
        <c:smooth val="0"/>
        <c:axId val="674655744"/>
        <c:axId val="674656136"/>
      </c:lineChart>
      <c:catAx>
        <c:axId val="674655744"/>
        <c:scaling>
          <c:orientation val="minMax"/>
        </c:scaling>
        <c:delete val="0"/>
        <c:axPos val="b"/>
        <c:numFmt formatCode="General" sourceLinked="0"/>
        <c:majorTickMark val="none"/>
        <c:minorTickMark val="none"/>
        <c:tickLblPos val="low"/>
        <c:spPr>
          <a:ln w="12700">
            <a:solidFill>
              <a:srgbClr val="686767"/>
            </a:solidFill>
          </a:ln>
        </c:spPr>
        <c:txPr>
          <a:bodyPr rot="0" vert="horz"/>
          <a:lstStyle/>
          <a:p>
            <a:pPr>
              <a:defRPr/>
            </a:pPr>
            <a:endParaRPr lang="sk-SK"/>
          </a:p>
        </c:txPr>
        <c:crossAx val="674656136"/>
        <c:crosses val="autoZero"/>
        <c:auto val="1"/>
        <c:lblAlgn val="ctr"/>
        <c:lblOffset val="100"/>
        <c:tickLblSkip val="2"/>
        <c:noMultiLvlLbl val="0"/>
      </c:catAx>
      <c:valAx>
        <c:axId val="674656136"/>
        <c:scaling>
          <c:orientation val="minMax"/>
        </c:scaling>
        <c:delete val="0"/>
        <c:axPos val="l"/>
        <c:majorGridlines>
          <c:spPr>
            <a:ln w="3175">
              <a:solidFill>
                <a:srgbClr val="686767">
                  <a:alpha val="25000"/>
                </a:srgbClr>
              </a:solidFill>
              <a:prstDash val="sysDot"/>
            </a:ln>
          </c:spPr>
        </c:majorGridlines>
        <c:numFmt formatCode="#,##0.0" sourceLinked="0"/>
        <c:majorTickMark val="out"/>
        <c:minorTickMark val="none"/>
        <c:tickLblPos val="nextTo"/>
        <c:spPr>
          <a:ln>
            <a:noFill/>
          </a:ln>
        </c:spPr>
        <c:txPr>
          <a:bodyPr rot="0" vert="horz"/>
          <a:lstStyle/>
          <a:p>
            <a:pPr>
              <a:defRPr/>
            </a:pPr>
            <a:endParaRPr lang="sk-SK"/>
          </a:p>
        </c:txPr>
        <c:crossAx val="674655744"/>
        <c:crosses val="autoZero"/>
        <c:crossBetween val="between"/>
      </c:valAx>
      <c:spPr>
        <a:noFill/>
      </c:spPr>
    </c:plotArea>
    <c:legend>
      <c:legendPos val="l"/>
      <c:layout>
        <c:manualLayout>
          <c:xMode val="edge"/>
          <c:yMode val="edge"/>
          <c:x val="0.11710526315789473"/>
          <c:y val="0.10554983096248767"/>
          <c:w val="0.82630927384077002"/>
          <c:h val="8.9776902887139118E-2"/>
        </c:manualLayout>
      </c:layout>
      <c:overlay val="1"/>
    </c:legend>
    <c:plotVisOnly val="1"/>
    <c:dispBlanksAs val="gap"/>
    <c:showDLblsOverMax val="0"/>
  </c:chart>
  <c:spPr>
    <a:noFill/>
    <a:ln>
      <a:noFill/>
    </a:ln>
  </c:spPr>
  <c:txPr>
    <a:bodyPr/>
    <a:lstStyle/>
    <a:p>
      <a:pPr>
        <a:defRPr sz="1000" b="0" i="0" u="none" strike="noStrike" baseline="0">
          <a:solidFill>
            <a:schemeClr val="tx1"/>
          </a:solidFill>
          <a:latin typeface="Arial Narrow" panose="020B0606020202030204" pitchFamily="34" charset="0"/>
          <a:ea typeface="Calibri"/>
          <a:cs typeface="Calibri"/>
        </a:defRPr>
      </a:pPr>
      <a:endParaRPr lang="sk-SK"/>
    </a:p>
  </c:txPr>
  <c:printSettings>
    <c:headerFooter/>
    <c:pageMargins b="0.75000000000001465" l="0.70000000000000062" r="0.70000000000000062" t="0.75000000000001465"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917121314891892E-2"/>
          <c:y val="5.0925925925925923E-2"/>
          <c:w val="0.92708287868510864"/>
          <c:h val="0.89814814814814814"/>
        </c:manualLayout>
      </c:layout>
      <c:barChart>
        <c:barDir val="col"/>
        <c:grouping val="stacked"/>
        <c:varyColors val="0"/>
        <c:ser>
          <c:idx val="1"/>
          <c:order val="1"/>
          <c:tx>
            <c:strRef>
              <c:f>'G 4'!$C$6</c:f>
              <c:strCache>
                <c:ptCount val="1"/>
                <c:pt idx="0">
                  <c:v>Čistá inflácia</c:v>
                </c:pt>
              </c:strCache>
            </c:strRef>
          </c:tx>
          <c:spPr>
            <a:solidFill>
              <a:srgbClr val="2C9ADC"/>
            </a:solidFill>
            <a:ln>
              <a:noFill/>
            </a:ln>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4'!$E$6:$L$6</c:f>
              <c:numCache>
                <c:formatCode>0.0</c:formatCode>
                <c:ptCount val="8"/>
                <c:pt idx="0">
                  <c:v>7.1964524147348454</c:v>
                </c:pt>
                <c:pt idx="1">
                  <c:v>6.3504692263204312</c:v>
                </c:pt>
                <c:pt idx="2">
                  <c:v>1.8006970599780296</c:v>
                </c:pt>
                <c:pt idx="3">
                  <c:v>1.2618380096234785</c:v>
                </c:pt>
                <c:pt idx="4">
                  <c:v>2.486377350569474</c:v>
                </c:pt>
                <c:pt idx="5">
                  <c:v>1.7622911916339832</c:v>
                </c:pt>
                <c:pt idx="6">
                  <c:v>2.4115164324026743</c:v>
                </c:pt>
                <c:pt idx="7">
                  <c:v>2.047729377613865</c:v>
                </c:pt>
              </c:numCache>
            </c:numRef>
          </c:val>
          <c:extLst>
            <c:ext xmlns:c16="http://schemas.microsoft.com/office/drawing/2014/chart" uri="{C3380CC4-5D6E-409C-BE32-E72D297353CC}">
              <c16:uniqueId val="{00000000-A80D-4FE6-9952-AAB5C035FEAD}"/>
            </c:ext>
          </c:extLst>
        </c:ser>
        <c:ser>
          <c:idx val="2"/>
          <c:order val="2"/>
          <c:tx>
            <c:strRef>
              <c:f>'G 4'!$C$7</c:f>
              <c:strCache>
                <c:ptCount val="1"/>
                <c:pt idx="0">
                  <c:v>Ceny potravín</c:v>
                </c:pt>
              </c:strCache>
            </c:strRef>
          </c:tx>
          <c:spPr>
            <a:solidFill>
              <a:srgbClr val="7F7F7F"/>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4'!$E$7:$L$7</c:f>
              <c:numCache>
                <c:formatCode>0.0</c:formatCode>
                <c:ptCount val="8"/>
                <c:pt idx="0">
                  <c:v>3.6553187168687638</c:v>
                </c:pt>
                <c:pt idx="1">
                  <c:v>3.3290235607292074</c:v>
                </c:pt>
                <c:pt idx="2">
                  <c:v>0.47461846722027351</c:v>
                </c:pt>
                <c:pt idx="3">
                  <c:v>0.71276852907790145</c:v>
                </c:pt>
                <c:pt idx="4">
                  <c:v>-0.17525773050880419</c:v>
                </c:pt>
                <c:pt idx="5">
                  <c:v>0.84272553115929683</c:v>
                </c:pt>
                <c:pt idx="6">
                  <c:v>0.4627444976504464</c:v>
                </c:pt>
                <c:pt idx="7">
                  <c:v>0.42324695033598336</c:v>
                </c:pt>
              </c:numCache>
            </c:numRef>
          </c:val>
          <c:extLst>
            <c:ext xmlns:c16="http://schemas.microsoft.com/office/drawing/2014/chart" uri="{C3380CC4-5D6E-409C-BE32-E72D297353CC}">
              <c16:uniqueId val="{00000001-A80D-4FE6-9952-AAB5C035FEAD}"/>
            </c:ext>
          </c:extLst>
        </c:ser>
        <c:ser>
          <c:idx val="3"/>
          <c:order val="3"/>
          <c:tx>
            <c:strRef>
              <c:f>'G 4'!$C$8</c:f>
              <c:strCache>
                <c:ptCount val="1"/>
                <c:pt idx="0">
                  <c:v>Regulované ceny</c:v>
                </c:pt>
              </c:strCache>
            </c:strRef>
          </c:tx>
          <c:spPr>
            <a:solidFill>
              <a:srgbClr val="C6D9F1"/>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4'!$E$8:$L$8</c:f>
              <c:numCache>
                <c:formatCode>0.0</c:formatCode>
                <c:ptCount val="8"/>
                <c:pt idx="0">
                  <c:v>1.8410918732235624</c:v>
                </c:pt>
                <c:pt idx="1">
                  <c:v>1.1923409335358728</c:v>
                </c:pt>
                <c:pt idx="2">
                  <c:v>0.19579295792318668</c:v>
                </c:pt>
                <c:pt idx="3">
                  <c:v>0.55177445416038595</c:v>
                </c:pt>
                <c:pt idx="4">
                  <c:v>1.2352955250240332</c:v>
                </c:pt>
                <c:pt idx="5">
                  <c:v>0.21513796835114982</c:v>
                </c:pt>
                <c:pt idx="6">
                  <c:v>1.4257031775458437</c:v>
                </c:pt>
                <c:pt idx="7">
                  <c:v>-0.20936458814104786</c:v>
                </c:pt>
              </c:numCache>
            </c:numRef>
          </c:val>
          <c:extLst>
            <c:ext xmlns:c16="http://schemas.microsoft.com/office/drawing/2014/chart" uri="{C3380CC4-5D6E-409C-BE32-E72D297353CC}">
              <c16:uniqueId val="{00000002-A80D-4FE6-9952-AAB5C035FEAD}"/>
            </c:ext>
          </c:extLst>
        </c:ser>
        <c:ser>
          <c:idx val="4"/>
          <c:order val="4"/>
          <c:tx>
            <c:strRef>
              <c:f>'G 4'!$C$9</c:f>
              <c:strCache>
                <c:ptCount val="1"/>
                <c:pt idx="0">
                  <c:v>Zmena nepriamych daní</c:v>
                </c:pt>
              </c:strCache>
            </c:strRef>
          </c:tx>
          <c:spPr>
            <a:solidFill>
              <a:srgbClr val="BFBFBF"/>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4'!$E$9:$L$9</c:f>
              <c:numCache>
                <c:formatCode>0.0</c:formatCode>
                <c:ptCount val="8"/>
                <c:pt idx="0">
                  <c:v>0.08</c:v>
                </c:pt>
                <c:pt idx="1">
                  <c:v>-0.36</c:v>
                </c:pt>
                <c:pt idx="2">
                  <c:v>0.35</c:v>
                </c:pt>
                <c:pt idx="3">
                  <c:v>1.1484365328482617</c:v>
                </c:pt>
                <c:pt idx="4">
                  <c:v>0.16454444397387183</c:v>
                </c:pt>
                <c:pt idx="5">
                  <c:v>6.0384410298905157E-2</c:v>
                </c:pt>
                <c:pt idx="6">
                  <c:v>0.12032318220357148</c:v>
                </c:pt>
                <c:pt idx="7">
                  <c:v>2.6040008418741656E-2</c:v>
                </c:pt>
              </c:numCache>
            </c:numRef>
          </c:val>
          <c:extLst>
            <c:ext xmlns:c16="http://schemas.microsoft.com/office/drawing/2014/chart" uri="{C3380CC4-5D6E-409C-BE32-E72D297353CC}">
              <c16:uniqueId val="{00000003-A80D-4FE6-9952-AAB5C035FEAD}"/>
            </c:ext>
          </c:extLst>
        </c:ser>
        <c:dLbls>
          <c:showLegendKey val="0"/>
          <c:showVal val="0"/>
          <c:showCatName val="0"/>
          <c:showSerName val="0"/>
          <c:showPercent val="0"/>
          <c:showBubbleSize val="0"/>
        </c:dLbls>
        <c:gapWidth val="150"/>
        <c:overlap val="100"/>
        <c:axId val="494366880"/>
        <c:axId val="494367272"/>
      </c:barChart>
      <c:lineChart>
        <c:grouping val="standard"/>
        <c:varyColors val="0"/>
        <c:ser>
          <c:idx val="0"/>
          <c:order val="0"/>
          <c:tx>
            <c:strRef>
              <c:f>'G 4'!$C$5</c:f>
              <c:strCache>
                <c:ptCount val="1"/>
                <c:pt idx="0">
                  <c:v>Celková inflácia</c:v>
                </c:pt>
              </c:strCache>
            </c:strRef>
          </c:tx>
          <c:spPr>
            <a:ln w="19050">
              <a:solidFill>
                <a:schemeClr val="tx1"/>
              </a:solidFill>
            </a:ln>
          </c:spPr>
          <c:marker>
            <c:symbol val="none"/>
          </c:marker>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D-4FE6-9952-AAB5C035FEAD}"/>
                </c:ext>
              </c:extLst>
            </c:dLbl>
            <c:dLbl>
              <c:idx val="1"/>
              <c:layout>
                <c:manualLayout>
                  <c:x val="-3.7103912196849033E-2"/>
                  <c:y val="6.00120345336209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D-4FE6-9952-AAB5C035FEAD}"/>
                </c:ext>
              </c:extLst>
            </c:dLbl>
            <c:dLbl>
              <c:idx val="2"/>
              <c:numFmt formatCode="#,##0.0" sourceLinked="0"/>
              <c:spPr>
                <a:noFill/>
                <a:ln>
                  <a:noFill/>
                </a:ln>
                <a:effectLst/>
              </c:spPr>
              <c:txPr>
                <a:bodyPr/>
                <a:lstStyle/>
                <a:p>
                  <a:pPr>
                    <a:defRPr/>
                  </a:pPr>
                  <a:endParaRPr lang="sk-SK"/>
                </a:p>
              </c:txPr>
              <c:dLblPos val="t"/>
              <c:showLegendKey val="0"/>
              <c:showVal val="1"/>
              <c:showCatName val="0"/>
              <c:showSerName val="0"/>
              <c:showPercent val="0"/>
              <c:showBubbleSize val="0"/>
              <c:extLst>
                <c:ext xmlns:c16="http://schemas.microsoft.com/office/drawing/2014/chart" uri="{C3380CC4-5D6E-409C-BE32-E72D297353CC}">
                  <c16:uniqueId val="{00000006-A80D-4FE6-9952-AAB5C035FEAD}"/>
                </c:ext>
              </c:extLst>
            </c:dLbl>
            <c:dLbl>
              <c:idx val="3"/>
              <c:layout>
                <c:manualLayout>
                  <c:x val="-2.903168702425208E-2"/>
                  <c:y val="-6.00116635553959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D-4FE6-9952-AAB5C035FEAD}"/>
                </c:ext>
              </c:extLst>
            </c:dLbl>
            <c:numFmt formatCode="#,##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4'!$E$5:$L$5</c:f>
              <c:numCache>
                <c:formatCode>0.0</c:formatCode>
                <c:ptCount val="8"/>
                <c:pt idx="0">
                  <c:v>12.772863004827171</c:v>
                </c:pt>
                <c:pt idx="1">
                  <c:v>10.511833720585512</c:v>
                </c:pt>
                <c:pt idx="2">
                  <c:v>2.8211084851214898</c:v>
                </c:pt>
                <c:pt idx="3">
                  <c:v>3.6748175257100275</c:v>
                </c:pt>
                <c:pt idx="4">
                  <c:v>3.7109595890585747</c:v>
                </c:pt>
                <c:pt idx="5">
                  <c:v>2.8805391014433348</c:v>
                </c:pt>
                <c:pt idx="6">
                  <c:v>4.4202872898025358</c:v>
                </c:pt>
                <c:pt idx="7">
                  <c:v>2.2876517482275425</c:v>
                </c:pt>
              </c:numCache>
            </c:numRef>
          </c:val>
          <c:smooth val="0"/>
          <c:extLst>
            <c:ext xmlns:c16="http://schemas.microsoft.com/office/drawing/2014/chart" uri="{C3380CC4-5D6E-409C-BE32-E72D297353CC}">
              <c16:uniqueId val="{00000008-A80D-4FE6-9952-AAB5C035FEAD}"/>
            </c:ext>
          </c:extLst>
        </c:ser>
        <c:dLbls>
          <c:showLegendKey val="0"/>
          <c:showVal val="0"/>
          <c:showCatName val="0"/>
          <c:showSerName val="0"/>
          <c:showPercent val="0"/>
          <c:showBubbleSize val="0"/>
        </c:dLbls>
        <c:marker val="1"/>
        <c:smooth val="0"/>
        <c:axId val="494366880"/>
        <c:axId val="494367272"/>
      </c:lineChart>
      <c:catAx>
        <c:axId val="494366880"/>
        <c:scaling>
          <c:orientation val="minMax"/>
        </c:scaling>
        <c:delete val="0"/>
        <c:axPos val="b"/>
        <c:numFmt formatCode="General" sourceLinked="1"/>
        <c:majorTickMark val="none"/>
        <c:minorTickMark val="none"/>
        <c:tickLblPos val="low"/>
        <c:spPr>
          <a:ln w="12700">
            <a:solidFill>
              <a:srgbClr val="676868"/>
            </a:solidFill>
          </a:ln>
        </c:spPr>
        <c:crossAx val="494367272"/>
        <c:crosses val="autoZero"/>
        <c:auto val="1"/>
        <c:lblAlgn val="ctr"/>
        <c:lblOffset val="100"/>
        <c:noMultiLvlLbl val="1"/>
      </c:catAx>
      <c:valAx>
        <c:axId val="494367272"/>
        <c:scaling>
          <c:orientation val="minMax"/>
        </c:scaling>
        <c:delete val="0"/>
        <c:axPos val="l"/>
        <c:majorGridlines>
          <c:spPr>
            <a:ln w="3175">
              <a:solidFill>
                <a:srgbClr val="676868">
                  <a:alpha val="25000"/>
                </a:srgbClr>
              </a:solidFill>
              <a:prstDash val="sysDot"/>
            </a:ln>
          </c:spPr>
        </c:majorGridlines>
        <c:numFmt formatCode="0.0" sourceLinked="0"/>
        <c:majorTickMark val="out"/>
        <c:minorTickMark val="none"/>
        <c:tickLblPos val="nextTo"/>
        <c:spPr>
          <a:ln>
            <a:noFill/>
          </a:ln>
        </c:spPr>
        <c:crossAx val="494366880"/>
        <c:crosses val="autoZero"/>
        <c:crossBetween val="between"/>
      </c:valAx>
      <c:spPr>
        <a:noFill/>
        <a:ln>
          <a:noFill/>
        </a:ln>
      </c:spPr>
    </c:plotArea>
    <c:legend>
      <c:legendPos val="r"/>
      <c:layout>
        <c:manualLayout>
          <c:xMode val="edge"/>
          <c:yMode val="edge"/>
          <c:x val="0.43830748882690446"/>
          <c:y val="2.7695692392309807E-2"/>
          <c:w val="0.54363484322121891"/>
          <c:h val="0.34935406718501294"/>
        </c:manualLayout>
      </c:layout>
      <c:overlay val="0"/>
    </c:legend>
    <c:plotVisOnly val="1"/>
    <c:dispBlanksAs val="gap"/>
    <c:showDLblsOverMax val="0"/>
  </c:chart>
  <c:spPr>
    <a:noFill/>
    <a:ln>
      <a:noFill/>
    </a:ln>
  </c:spPr>
  <c:txPr>
    <a:bodyPr/>
    <a:lstStyle/>
    <a:p>
      <a:pPr>
        <a:defRPr sz="800">
          <a:solidFill>
            <a:sysClr val="windowText" lastClr="000000"/>
          </a:solidFill>
          <a:latin typeface="Arial Narrow" pitchFamily="34" charset="0"/>
        </a:defRPr>
      </a:pPr>
      <a:endParaRPr lang="sk-S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917121314891892E-2"/>
          <c:y val="5.0925925925925923E-2"/>
          <c:w val="0.92708287868510864"/>
          <c:h val="0.89814814814814814"/>
        </c:manualLayout>
      </c:layout>
      <c:barChart>
        <c:barDir val="col"/>
        <c:grouping val="stacked"/>
        <c:varyColors val="0"/>
        <c:ser>
          <c:idx val="1"/>
          <c:order val="1"/>
          <c:tx>
            <c:strRef>
              <c:f>'G 4'!$D$6</c:f>
              <c:strCache>
                <c:ptCount val="1"/>
                <c:pt idx="0">
                  <c:v>Net inflation</c:v>
                </c:pt>
              </c:strCache>
            </c:strRef>
          </c:tx>
          <c:spPr>
            <a:solidFill>
              <a:srgbClr val="2C9ADC"/>
            </a:solidFill>
            <a:ln>
              <a:noFill/>
            </a:ln>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4'!$E$6:$L$6</c:f>
              <c:numCache>
                <c:formatCode>0.0</c:formatCode>
                <c:ptCount val="8"/>
                <c:pt idx="0">
                  <c:v>7.1964524147348454</c:v>
                </c:pt>
                <c:pt idx="1">
                  <c:v>6.3504692263204312</c:v>
                </c:pt>
                <c:pt idx="2">
                  <c:v>1.8006970599780296</c:v>
                </c:pt>
                <c:pt idx="3">
                  <c:v>1.2618380096234785</c:v>
                </c:pt>
                <c:pt idx="4">
                  <c:v>2.486377350569474</c:v>
                </c:pt>
                <c:pt idx="5">
                  <c:v>1.7622911916339832</c:v>
                </c:pt>
                <c:pt idx="6">
                  <c:v>2.4115164324026743</c:v>
                </c:pt>
                <c:pt idx="7">
                  <c:v>2.047729377613865</c:v>
                </c:pt>
              </c:numCache>
            </c:numRef>
          </c:val>
          <c:extLst>
            <c:ext xmlns:c16="http://schemas.microsoft.com/office/drawing/2014/chart" uri="{C3380CC4-5D6E-409C-BE32-E72D297353CC}">
              <c16:uniqueId val="{00000000-BBDC-4B1E-A775-9CDB704A3E4F}"/>
            </c:ext>
          </c:extLst>
        </c:ser>
        <c:ser>
          <c:idx val="2"/>
          <c:order val="2"/>
          <c:tx>
            <c:strRef>
              <c:f>'G 4'!$D$7</c:f>
              <c:strCache>
                <c:ptCount val="1"/>
                <c:pt idx="0">
                  <c:v>Food prices</c:v>
                </c:pt>
              </c:strCache>
            </c:strRef>
          </c:tx>
          <c:spPr>
            <a:solidFill>
              <a:srgbClr val="7F7F7F"/>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4'!$E$7:$L$7</c:f>
              <c:numCache>
                <c:formatCode>0.0</c:formatCode>
                <c:ptCount val="8"/>
                <c:pt idx="0">
                  <c:v>3.6553187168687638</c:v>
                </c:pt>
                <c:pt idx="1">
                  <c:v>3.3290235607292074</c:v>
                </c:pt>
                <c:pt idx="2">
                  <c:v>0.47461846722027351</c:v>
                </c:pt>
                <c:pt idx="3">
                  <c:v>0.71276852907790145</c:v>
                </c:pt>
                <c:pt idx="4">
                  <c:v>-0.17525773050880419</c:v>
                </c:pt>
                <c:pt idx="5">
                  <c:v>0.84272553115929683</c:v>
                </c:pt>
                <c:pt idx="6">
                  <c:v>0.4627444976504464</c:v>
                </c:pt>
                <c:pt idx="7">
                  <c:v>0.42324695033598336</c:v>
                </c:pt>
              </c:numCache>
            </c:numRef>
          </c:val>
          <c:extLst>
            <c:ext xmlns:c16="http://schemas.microsoft.com/office/drawing/2014/chart" uri="{C3380CC4-5D6E-409C-BE32-E72D297353CC}">
              <c16:uniqueId val="{00000001-BBDC-4B1E-A775-9CDB704A3E4F}"/>
            </c:ext>
          </c:extLst>
        </c:ser>
        <c:ser>
          <c:idx val="3"/>
          <c:order val="3"/>
          <c:tx>
            <c:strRef>
              <c:f>'G 4'!$D$8</c:f>
              <c:strCache>
                <c:ptCount val="1"/>
                <c:pt idx="0">
                  <c:v>Regulated prices</c:v>
                </c:pt>
              </c:strCache>
            </c:strRef>
          </c:tx>
          <c:spPr>
            <a:solidFill>
              <a:srgbClr val="C6D9F1"/>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4'!$E$8:$L$8</c:f>
              <c:numCache>
                <c:formatCode>0.0</c:formatCode>
                <c:ptCount val="8"/>
                <c:pt idx="0">
                  <c:v>1.8410918732235624</c:v>
                </c:pt>
                <c:pt idx="1">
                  <c:v>1.1923409335358728</c:v>
                </c:pt>
                <c:pt idx="2">
                  <c:v>0.19579295792318668</c:v>
                </c:pt>
                <c:pt idx="3">
                  <c:v>0.55177445416038595</c:v>
                </c:pt>
                <c:pt idx="4">
                  <c:v>1.2352955250240332</c:v>
                </c:pt>
                <c:pt idx="5">
                  <c:v>0.21513796835114982</c:v>
                </c:pt>
                <c:pt idx="6">
                  <c:v>1.4257031775458437</c:v>
                </c:pt>
                <c:pt idx="7">
                  <c:v>-0.20936458814104786</c:v>
                </c:pt>
              </c:numCache>
            </c:numRef>
          </c:val>
          <c:extLst>
            <c:ext xmlns:c16="http://schemas.microsoft.com/office/drawing/2014/chart" uri="{C3380CC4-5D6E-409C-BE32-E72D297353CC}">
              <c16:uniqueId val="{00000002-BBDC-4B1E-A775-9CDB704A3E4F}"/>
            </c:ext>
          </c:extLst>
        </c:ser>
        <c:ser>
          <c:idx val="4"/>
          <c:order val="4"/>
          <c:tx>
            <c:strRef>
              <c:f>'G 4'!$D$9</c:f>
              <c:strCache>
                <c:ptCount val="1"/>
                <c:pt idx="0">
                  <c:v>Change in indirect taxes</c:v>
                </c:pt>
              </c:strCache>
            </c:strRef>
          </c:tx>
          <c:spPr>
            <a:solidFill>
              <a:srgbClr val="BFBFBF"/>
            </a:solidFill>
          </c:spPr>
          <c:invertIfNegative val="0"/>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4'!$E$9:$L$9</c:f>
              <c:numCache>
                <c:formatCode>0.0</c:formatCode>
                <c:ptCount val="8"/>
                <c:pt idx="0">
                  <c:v>0.08</c:v>
                </c:pt>
                <c:pt idx="1">
                  <c:v>-0.36</c:v>
                </c:pt>
                <c:pt idx="2">
                  <c:v>0.35</c:v>
                </c:pt>
                <c:pt idx="3">
                  <c:v>1.1484365328482617</c:v>
                </c:pt>
                <c:pt idx="4">
                  <c:v>0.16454444397387183</c:v>
                </c:pt>
                <c:pt idx="5">
                  <c:v>6.0384410298905157E-2</c:v>
                </c:pt>
                <c:pt idx="6">
                  <c:v>0.12032318220357148</c:v>
                </c:pt>
                <c:pt idx="7">
                  <c:v>2.6040008418741656E-2</c:v>
                </c:pt>
              </c:numCache>
            </c:numRef>
          </c:val>
          <c:extLst>
            <c:ext xmlns:c16="http://schemas.microsoft.com/office/drawing/2014/chart" uri="{C3380CC4-5D6E-409C-BE32-E72D297353CC}">
              <c16:uniqueId val="{00000003-BBDC-4B1E-A775-9CDB704A3E4F}"/>
            </c:ext>
          </c:extLst>
        </c:ser>
        <c:dLbls>
          <c:showLegendKey val="0"/>
          <c:showVal val="0"/>
          <c:showCatName val="0"/>
          <c:showSerName val="0"/>
          <c:showPercent val="0"/>
          <c:showBubbleSize val="0"/>
        </c:dLbls>
        <c:gapWidth val="150"/>
        <c:overlap val="100"/>
        <c:axId val="494366880"/>
        <c:axId val="494367272"/>
      </c:barChart>
      <c:lineChart>
        <c:grouping val="standard"/>
        <c:varyColors val="0"/>
        <c:ser>
          <c:idx val="0"/>
          <c:order val="0"/>
          <c:tx>
            <c:strRef>
              <c:f>'G 4'!$D$5</c:f>
              <c:strCache>
                <c:ptCount val="1"/>
                <c:pt idx="0">
                  <c:v>Headline inflation</c:v>
                </c:pt>
              </c:strCache>
            </c:strRef>
          </c:tx>
          <c:spPr>
            <a:ln w="19050">
              <a:solidFill>
                <a:schemeClr val="tx1"/>
              </a:solidFill>
            </a:ln>
          </c:spPr>
          <c:marker>
            <c:symbol val="none"/>
          </c:marker>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DC-4B1E-A775-9CDB704A3E4F}"/>
                </c:ext>
              </c:extLst>
            </c:dLbl>
            <c:dLbl>
              <c:idx val="1"/>
              <c:layout>
                <c:manualLayout>
                  <c:x val="-3.7103912196849033E-2"/>
                  <c:y val="6.00120345336209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DC-4B1E-A775-9CDB704A3E4F}"/>
                </c:ext>
              </c:extLst>
            </c:dLbl>
            <c:dLbl>
              <c:idx val="2"/>
              <c:numFmt formatCode="#,##0.0" sourceLinked="0"/>
              <c:spPr>
                <a:noFill/>
                <a:ln>
                  <a:noFill/>
                </a:ln>
                <a:effectLst/>
              </c:spPr>
              <c:txPr>
                <a:bodyPr/>
                <a:lstStyle/>
                <a:p>
                  <a:pPr>
                    <a:defRPr/>
                  </a:pPr>
                  <a:endParaRPr lang="sk-SK"/>
                </a:p>
              </c:txPr>
              <c:dLblPos val="t"/>
              <c:showLegendKey val="0"/>
              <c:showVal val="1"/>
              <c:showCatName val="0"/>
              <c:showSerName val="0"/>
              <c:showPercent val="0"/>
              <c:showBubbleSize val="0"/>
              <c:extLst>
                <c:ext xmlns:c16="http://schemas.microsoft.com/office/drawing/2014/chart" uri="{C3380CC4-5D6E-409C-BE32-E72D297353CC}">
                  <c16:uniqueId val="{00000006-BBDC-4B1E-A775-9CDB704A3E4F}"/>
                </c:ext>
              </c:extLst>
            </c:dLbl>
            <c:dLbl>
              <c:idx val="3"/>
              <c:layout>
                <c:manualLayout>
                  <c:x val="-2.903168702425208E-2"/>
                  <c:y val="-6.00116635553959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DC-4B1E-A775-9CDB704A3E4F}"/>
                </c:ext>
              </c:extLst>
            </c:dLbl>
            <c:numFmt formatCode="#,##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 4'!$E$4:$L$4</c:f>
              <c:numCache>
                <c:formatCode>General</c:formatCode>
                <c:ptCount val="8"/>
                <c:pt idx="0">
                  <c:v>2022</c:v>
                </c:pt>
                <c:pt idx="1">
                  <c:v>2023</c:v>
                </c:pt>
                <c:pt idx="2">
                  <c:v>2024</c:v>
                </c:pt>
                <c:pt idx="3">
                  <c:v>2025</c:v>
                </c:pt>
                <c:pt idx="4">
                  <c:v>2026</c:v>
                </c:pt>
                <c:pt idx="5">
                  <c:v>2027</c:v>
                </c:pt>
                <c:pt idx="6">
                  <c:v>2028</c:v>
                </c:pt>
                <c:pt idx="7">
                  <c:v>2029</c:v>
                </c:pt>
              </c:numCache>
            </c:numRef>
          </c:cat>
          <c:val>
            <c:numRef>
              <c:f>'G 4'!$E$5:$L$5</c:f>
              <c:numCache>
                <c:formatCode>0.0</c:formatCode>
                <c:ptCount val="8"/>
                <c:pt idx="0">
                  <c:v>12.772863004827171</c:v>
                </c:pt>
                <c:pt idx="1">
                  <c:v>10.511833720585512</c:v>
                </c:pt>
                <c:pt idx="2">
                  <c:v>2.8211084851214898</c:v>
                </c:pt>
                <c:pt idx="3">
                  <c:v>3.6748175257100275</c:v>
                </c:pt>
                <c:pt idx="4">
                  <c:v>3.7109595890585747</c:v>
                </c:pt>
                <c:pt idx="5">
                  <c:v>2.8805391014433348</c:v>
                </c:pt>
                <c:pt idx="6">
                  <c:v>4.4202872898025358</c:v>
                </c:pt>
                <c:pt idx="7">
                  <c:v>2.2876517482275425</c:v>
                </c:pt>
              </c:numCache>
            </c:numRef>
          </c:val>
          <c:smooth val="0"/>
          <c:extLst>
            <c:ext xmlns:c16="http://schemas.microsoft.com/office/drawing/2014/chart" uri="{C3380CC4-5D6E-409C-BE32-E72D297353CC}">
              <c16:uniqueId val="{00000008-BBDC-4B1E-A775-9CDB704A3E4F}"/>
            </c:ext>
          </c:extLst>
        </c:ser>
        <c:dLbls>
          <c:showLegendKey val="0"/>
          <c:showVal val="0"/>
          <c:showCatName val="0"/>
          <c:showSerName val="0"/>
          <c:showPercent val="0"/>
          <c:showBubbleSize val="0"/>
        </c:dLbls>
        <c:marker val="1"/>
        <c:smooth val="0"/>
        <c:axId val="494366880"/>
        <c:axId val="494367272"/>
      </c:lineChart>
      <c:catAx>
        <c:axId val="494366880"/>
        <c:scaling>
          <c:orientation val="minMax"/>
        </c:scaling>
        <c:delete val="0"/>
        <c:axPos val="b"/>
        <c:numFmt formatCode="General" sourceLinked="1"/>
        <c:majorTickMark val="none"/>
        <c:minorTickMark val="none"/>
        <c:tickLblPos val="low"/>
        <c:spPr>
          <a:noFill/>
          <a:ln w="12700">
            <a:noFill/>
          </a:ln>
        </c:spPr>
        <c:crossAx val="494367272"/>
        <c:crosses val="autoZero"/>
        <c:auto val="1"/>
        <c:lblAlgn val="ctr"/>
        <c:lblOffset val="100"/>
        <c:noMultiLvlLbl val="1"/>
      </c:catAx>
      <c:valAx>
        <c:axId val="494367272"/>
        <c:scaling>
          <c:orientation val="minMax"/>
        </c:scaling>
        <c:delete val="0"/>
        <c:axPos val="l"/>
        <c:majorGridlines>
          <c:spPr>
            <a:ln w="3175">
              <a:solidFill>
                <a:srgbClr val="676868">
                  <a:alpha val="25000"/>
                </a:srgbClr>
              </a:solidFill>
              <a:prstDash val="sysDot"/>
            </a:ln>
          </c:spPr>
        </c:majorGridlines>
        <c:numFmt formatCode="0.0" sourceLinked="0"/>
        <c:majorTickMark val="out"/>
        <c:minorTickMark val="none"/>
        <c:tickLblPos val="nextTo"/>
        <c:spPr>
          <a:ln>
            <a:noFill/>
          </a:ln>
        </c:spPr>
        <c:crossAx val="494366880"/>
        <c:crosses val="autoZero"/>
        <c:crossBetween val="between"/>
      </c:valAx>
      <c:spPr>
        <a:noFill/>
        <a:ln>
          <a:noFill/>
        </a:ln>
      </c:spPr>
    </c:plotArea>
    <c:legend>
      <c:legendPos val="r"/>
      <c:layout>
        <c:manualLayout>
          <c:xMode val="edge"/>
          <c:yMode val="edge"/>
          <c:x val="0.43830748882690446"/>
          <c:y val="2.7695692392309807E-2"/>
          <c:w val="0.54363484322121891"/>
          <c:h val="0.34935406718501294"/>
        </c:manualLayout>
      </c:layout>
      <c:overlay val="0"/>
    </c:legend>
    <c:plotVisOnly val="1"/>
    <c:dispBlanksAs val="gap"/>
    <c:showDLblsOverMax val="0"/>
  </c:chart>
  <c:spPr>
    <a:noFill/>
    <a:ln>
      <a:noFill/>
    </a:ln>
  </c:spPr>
  <c:txPr>
    <a:bodyPr/>
    <a:lstStyle/>
    <a:p>
      <a:pPr>
        <a:defRPr sz="800">
          <a:solidFill>
            <a:sysClr val="windowText" lastClr="000000"/>
          </a:solidFill>
          <a:latin typeface="Arial Narrow" pitchFamily="34" charset="0"/>
        </a:defRPr>
      </a:pPr>
      <a:endParaRPr lang="sk-S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056031390300367E-2"/>
          <c:y val="0.1147096699956785"/>
          <c:w val="0.85998185109577596"/>
          <c:h val="0.69184802333523809"/>
        </c:manualLayout>
      </c:layout>
      <c:lineChart>
        <c:grouping val="standard"/>
        <c:varyColors val="0"/>
        <c:ser>
          <c:idx val="0"/>
          <c:order val="0"/>
          <c:tx>
            <c:strRef>
              <c:f>'G 5'!$D$4</c:f>
              <c:strCache>
                <c:ptCount val="1"/>
                <c:pt idx="0">
                  <c:v>Eurozóna</c:v>
                </c:pt>
              </c:strCache>
            </c:strRef>
          </c:tx>
          <c:spPr>
            <a:ln w="22225" cap="rnd">
              <a:solidFill>
                <a:schemeClr val="tx1"/>
              </a:solidFill>
              <a:prstDash val="solid"/>
              <a:round/>
            </a:ln>
            <a:effectLst/>
          </c:spPr>
          <c:marker>
            <c:symbol val="none"/>
          </c:marker>
          <c:cat>
            <c:numRef>
              <c:f>'G 5'!$C$5:$C$324</c:f>
              <c:numCache>
                <c:formatCode>m/d/yyyy</c:formatCode>
                <c:ptCount val="320"/>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pt idx="312">
                  <c:v>46053</c:v>
                </c:pt>
                <c:pt idx="313">
                  <c:v>46081</c:v>
                </c:pt>
                <c:pt idx="314">
                  <c:v>46112</c:v>
                </c:pt>
                <c:pt idx="315">
                  <c:v>46142</c:v>
                </c:pt>
                <c:pt idx="316">
                  <c:v>46173</c:v>
                </c:pt>
                <c:pt idx="317">
                  <c:v>46203</c:v>
                </c:pt>
                <c:pt idx="318">
                  <c:v>46234</c:v>
                </c:pt>
                <c:pt idx="319">
                  <c:v>46265</c:v>
                </c:pt>
              </c:numCache>
            </c:numRef>
          </c:cat>
          <c:val>
            <c:numRef>
              <c:f>'G 5'!$D$5:$D$324</c:f>
              <c:numCache>
                <c:formatCode>General</c:formatCode>
                <c:ptCount val="320"/>
                <c:pt idx="0">
                  <c:v>-3.7</c:v>
                </c:pt>
                <c:pt idx="1">
                  <c:v>-0.5</c:v>
                </c:pt>
                <c:pt idx="2">
                  <c:v>3.2</c:v>
                </c:pt>
                <c:pt idx="3">
                  <c:v>1.7</c:v>
                </c:pt>
                <c:pt idx="4">
                  <c:v>5.2</c:v>
                </c:pt>
                <c:pt idx="5">
                  <c:v>6.2</c:v>
                </c:pt>
                <c:pt idx="6">
                  <c:v>3.8</c:v>
                </c:pt>
                <c:pt idx="7">
                  <c:v>2.8</c:v>
                </c:pt>
                <c:pt idx="8">
                  <c:v>5.0999999999999996</c:v>
                </c:pt>
                <c:pt idx="9">
                  <c:v>3.3</c:v>
                </c:pt>
                <c:pt idx="10">
                  <c:v>3.1</c:v>
                </c:pt>
                <c:pt idx="11">
                  <c:v>0.8</c:v>
                </c:pt>
                <c:pt idx="12">
                  <c:v>-1.3</c:v>
                </c:pt>
                <c:pt idx="13">
                  <c:v>-2.2999999999999998</c:v>
                </c:pt>
                <c:pt idx="14">
                  <c:v>-4.5999999999999996</c:v>
                </c:pt>
                <c:pt idx="15">
                  <c:v>-10.1</c:v>
                </c:pt>
                <c:pt idx="16">
                  <c:v>-9.5</c:v>
                </c:pt>
                <c:pt idx="17">
                  <c:v>-12.2</c:v>
                </c:pt>
                <c:pt idx="18">
                  <c:v>-14.6</c:v>
                </c:pt>
                <c:pt idx="19">
                  <c:v>-17.2</c:v>
                </c:pt>
                <c:pt idx="20">
                  <c:v>-21.5</c:v>
                </c:pt>
                <c:pt idx="21">
                  <c:v>-24.3</c:v>
                </c:pt>
                <c:pt idx="22">
                  <c:v>-25.8</c:v>
                </c:pt>
                <c:pt idx="23">
                  <c:v>-25.4</c:v>
                </c:pt>
                <c:pt idx="24">
                  <c:v>-25.6</c:v>
                </c:pt>
                <c:pt idx="25">
                  <c:v>-21.2</c:v>
                </c:pt>
                <c:pt idx="26">
                  <c:v>-22</c:v>
                </c:pt>
                <c:pt idx="27">
                  <c:v>-22.3</c:v>
                </c:pt>
                <c:pt idx="28">
                  <c:v>-19.2</c:v>
                </c:pt>
                <c:pt idx="29">
                  <c:v>-21</c:v>
                </c:pt>
                <c:pt idx="30">
                  <c:v>-22.5</c:v>
                </c:pt>
                <c:pt idx="31">
                  <c:v>-24.5</c:v>
                </c:pt>
                <c:pt idx="32">
                  <c:v>-22</c:v>
                </c:pt>
                <c:pt idx="33">
                  <c:v>-22.2</c:v>
                </c:pt>
                <c:pt idx="34">
                  <c:v>-19.899999999999999</c:v>
                </c:pt>
                <c:pt idx="35">
                  <c:v>-20.399999999999999</c:v>
                </c:pt>
                <c:pt idx="36">
                  <c:v>-22</c:v>
                </c:pt>
                <c:pt idx="37">
                  <c:v>-20.6</c:v>
                </c:pt>
                <c:pt idx="38">
                  <c:v>-24.2</c:v>
                </c:pt>
                <c:pt idx="39">
                  <c:v>-26</c:v>
                </c:pt>
                <c:pt idx="40">
                  <c:v>-26.6</c:v>
                </c:pt>
                <c:pt idx="41">
                  <c:v>-28.1</c:v>
                </c:pt>
                <c:pt idx="42">
                  <c:v>-27.5</c:v>
                </c:pt>
                <c:pt idx="43">
                  <c:v>-25.1</c:v>
                </c:pt>
                <c:pt idx="44">
                  <c:v>-25.1</c:v>
                </c:pt>
                <c:pt idx="45">
                  <c:v>-22.2</c:v>
                </c:pt>
                <c:pt idx="46">
                  <c:v>-19.899999999999999</c:v>
                </c:pt>
                <c:pt idx="47">
                  <c:v>-20</c:v>
                </c:pt>
                <c:pt idx="48">
                  <c:v>-19.7</c:v>
                </c:pt>
                <c:pt idx="49">
                  <c:v>-19.8</c:v>
                </c:pt>
                <c:pt idx="50">
                  <c:v>-20.2</c:v>
                </c:pt>
                <c:pt idx="51">
                  <c:v>-16.2</c:v>
                </c:pt>
                <c:pt idx="52">
                  <c:v>-15.7</c:v>
                </c:pt>
                <c:pt idx="53">
                  <c:v>-13.6</c:v>
                </c:pt>
                <c:pt idx="54">
                  <c:v>-12.2</c:v>
                </c:pt>
                <c:pt idx="55">
                  <c:v>-13.7</c:v>
                </c:pt>
                <c:pt idx="56">
                  <c:v>-12.3</c:v>
                </c:pt>
                <c:pt idx="57">
                  <c:v>-11</c:v>
                </c:pt>
                <c:pt idx="58">
                  <c:v>-12</c:v>
                </c:pt>
                <c:pt idx="59">
                  <c:v>-11.3</c:v>
                </c:pt>
                <c:pt idx="60">
                  <c:v>-11.7</c:v>
                </c:pt>
                <c:pt idx="61">
                  <c:v>-15.3</c:v>
                </c:pt>
                <c:pt idx="62">
                  <c:v>-17.3</c:v>
                </c:pt>
                <c:pt idx="63">
                  <c:v>-19.8</c:v>
                </c:pt>
                <c:pt idx="64">
                  <c:v>-19.600000000000001</c:v>
                </c:pt>
                <c:pt idx="65">
                  <c:v>-19.7</c:v>
                </c:pt>
                <c:pt idx="66">
                  <c:v>-16.8</c:v>
                </c:pt>
                <c:pt idx="67">
                  <c:v>-16.600000000000001</c:v>
                </c:pt>
                <c:pt idx="68">
                  <c:v>-13.7</c:v>
                </c:pt>
                <c:pt idx="69">
                  <c:v>-11.7</c:v>
                </c:pt>
                <c:pt idx="70">
                  <c:v>-11.6</c:v>
                </c:pt>
                <c:pt idx="71">
                  <c:v>-9</c:v>
                </c:pt>
                <c:pt idx="72">
                  <c:v>-8.3000000000000007</c:v>
                </c:pt>
                <c:pt idx="73">
                  <c:v>-6.2</c:v>
                </c:pt>
                <c:pt idx="74">
                  <c:v>-4.2</c:v>
                </c:pt>
                <c:pt idx="75">
                  <c:v>-0.1</c:v>
                </c:pt>
                <c:pt idx="76">
                  <c:v>-0.7</c:v>
                </c:pt>
                <c:pt idx="77">
                  <c:v>3.2</c:v>
                </c:pt>
                <c:pt idx="78">
                  <c:v>4.2</c:v>
                </c:pt>
                <c:pt idx="79">
                  <c:v>2.2999999999999998</c:v>
                </c:pt>
                <c:pt idx="80">
                  <c:v>4.0999999999999996</c:v>
                </c:pt>
                <c:pt idx="81">
                  <c:v>5.7</c:v>
                </c:pt>
                <c:pt idx="82">
                  <c:v>6.7</c:v>
                </c:pt>
                <c:pt idx="83">
                  <c:v>8.8000000000000007</c:v>
                </c:pt>
                <c:pt idx="84">
                  <c:v>6.2</c:v>
                </c:pt>
                <c:pt idx="85">
                  <c:v>7.5</c:v>
                </c:pt>
                <c:pt idx="86">
                  <c:v>7.9</c:v>
                </c:pt>
                <c:pt idx="87">
                  <c:v>8.9</c:v>
                </c:pt>
                <c:pt idx="88">
                  <c:v>7.9</c:v>
                </c:pt>
                <c:pt idx="89">
                  <c:v>7.2</c:v>
                </c:pt>
                <c:pt idx="90">
                  <c:v>6.7</c:v>
                </c:pt>
                <c:pt idx="91">
                  <c:v>6.2</c:v>
                </c:pt>
                <c:pt idx="92">
                  <c:v>4.4000000000000004</c:v>
                </c:pt>
                <c:pt idx="93">
                  <c:v>3.5</c:v>
                </c:pt>
                <c:pt idx="94">
                  <c:v>4.7</c:v>
                </c:pt>
                <c:pt idx="95">
                  <c:v>4.3</c:v>
                </c:pt>
                <c:pt idx="96">
                  <c:v>1.7</c:v>
                </c:pt>
                <c:pt idx="97">
                  <c:v>0.8</c:v>
                </c:pt>
                <c:pt idx="98">
                  <c:v>1.4</c:v>
                </c:pt>
                <c:pt idx="99">
                  <c:v>-3.8</c:v>
                </c:pt>
                <c:pt idx="100">
                  <c:v>-4.3</c:v>
                </c:pt>
                <c:pt idx="101">
                  <c:v>-7.7</c:v>
                </c:pt>
                <c:pt idx="102">
                  <c:v>-11.6</c:v>
                </c:pt>
                <c:pt idx="103">
                  <c:v>-12.7</c:v>
                </c:pt>
                <c:pt idx="104">
                  <c:v>-18.3</c:v>
                </c:pt>
                <c:pt idx="105">
                  <c:v>-25.5</c:v>
                </c:pt>
                <c:pt idx="106">
                  <c:v>-36.9</c:v>
                </c:pt>
                <c:pt idx="107">
                  <c:v>-47</c:v>
                </c:pt>
                <c:pt idx="108">
                  <c:v>-49</c:v>
                </c:pt>
                <c:pt idx="109">
                  <c:v>-57</c:v>
                </c:pt>
                <c:pt idx="110">
                  <c:v>-60.2</c:v>
                </c:pt>
                <c:pt idx="111">
                  <c:v>-59.6</c:v>
                </c:pt>
                <c:pt idx="112">
                  <c:v>-60</c:v>
                </c:pt>
                <c:pt idx="113">
                  <c:v>-59.6</c:v>
                </c:pt>
                <c:pt idx="114">
                  <c:v>-57.1</c:v>
                </c:pt>
                <c:pt idx="115">
                  <c:v>-51.5</c:v>
                </c:pt>
                <c:pt idx="116">
                  <c:v>-50.2</c:v>
                </c:pt>
                <c:pt idx="117">
                  <c:v>-47.2</c:v>
                </c:pt>
                <c:pt idx="118">
                  <c:v>-46.8</c:v>
                </c:pt>
                <c:pt idx="119">
                  <c:v>-44.1</c:v>
                </c:pt>
                <c:pt idx="120">
                  <c:v>-40.5</c:v>
                </c:pt>
                <c:pt idx="121">
                  <c:v>-39.799999999999997</c:v>
                </c:pt>
                <c:pt idx="122">
                  <c:v>-36.799999999999997</c:v>
                </c:pt>
                <c:pt idx="123">
                  <c:v>-30.1</c:v>
                </c:pt>
                <c:pt idx="124">
                  <c:v>-26.1</c:v>
                </c:pt>
                <c:pt idx="125">
                  <c:v>-24.2</c:v>
                </c:pt>
                <c:pt idx="126">
                  <c:v>-19.5</c:v>
                </c:pt>
                <c:pt idx="127">
                  <c:v>-16</c:v>
                </c:pt>
                <c:pt idx="128">
                  <c:v>-14.9</c:v>
                </c:pt>
                <c:pt idx="129">
                  <c:v>-12.1</c:v>
                </c:pt>
                <c:pt idx="130">
                  <c:v>-13.1</c:v>
                </c:pt>
                <c:pt idx="131">
                  <c:v>-9.3000000000000007</c:v>
                </c:pt>
                <c:pt idx="132">
                  <c:v>-6.9</c:v>
                </c:pt>
                <c:pt idx="133">
                  <c:v>-6.2</c:v>
                </c:pt>
                <c:pt idx="134">
                  <c:v>-4.0999999999999996</c:v>
                </c:pt>
                <c:pt idx="135">
                  <c:v>-3.3</c:v>
                </c:pt>
                <c:pt idx="136">
                  <c:v>-5.6</c:v>
                </c:pt>
                <c:pt idx="137">
                  <c:v>-5.5</c:v>
                </c:pt>
                <c:pt idx="138">
                  <c:v>-7.7</c:v>
                </c:pt>
                <c:pt idx="139">
                  <c:v>-9.9</c:v>
                </c:pt>
                <c:pt idx="140">
                  <c:v>-13</c:v>
                </c:pt>
                <c:pt idx="141">
                  <c:v>-13.1</c:v>
                </c:pt>
                <c:pt idx="142">
                  <c:v>-16.3</c:v>
                </c:pt>
                <c:pt idx="143">
                  <c:v>-17.2</c:v>
                </c:pt>
                <c:pt idx="144">
                  <c:v>-16.7</c:v>
                </c:pt>
                <c:pt idx="145">
                  <c:v>-16.8</c:v>
                </c:pt>
                <c:pt idx="146">
                  <c:v>-18.600000000000001</c:v>
                </c:pt>
                <c:pt idx="147">
                  <c:v>-19.100000000000001</c:v>
                </c:pt>
                <c:pt idx="148">
                  <c:v>-22.6</c:v>
                </c:pt>
                <c:pt idx="149">
                  <c:v>-22.5</c:v>
                </c:pt>
                <c:pt idx="150">
                  <c:v>-24.1</c:v>
                </c:pt>
                <c:pt idx="151">
                  <c:v>-23.6</c:v>
                </c:pt>
                <c:pt idx="152">
                  <c:v>-25.2</c:v>
                </c:pt>
                <c:pt idx="153">
                  <c:v>-29.6</c:v>
                </c:pt>
                <c:pt idx="154">
                  <c:v>-28</c:v>
                </c:pt>
                <c:pt idx="155">
                  <c:v>-27.7</c:v>
                </c:pt>
                <c:pt idx="156">
                  <c:v>-27.6</c:v>
                </c:pt>
                <c:pt idx="157">
                  <c:v>-25</c:v>
                </c:pt>
                <c:pt idx="158">
                  <c:v>-27.7</c:v>
                </c:pt>
                <c:pt idx="159">
                  <c:v>-29.8</c:v>
                </c:pt>
                <c:pt idx="160">
                  <c:v>-27</c:v>
                </c:pt>
                <c:pt idx="161">
                  <c:v>-24.2</c:v>
                </c:pt>
                <c:pt idx="162">
                  <c:v>-23.5</c:v>
                </c:pt>
                <c:pt idx="163">
                  <c:v>-17.899999999999999</c:v>
                </c:pt>
                <c:pt idx="164">
                  <c:v>-18.5</c:v>
                </c:pt>
                <c:pt idx="165">
                  <c:v>-17.3</c:v>
                </c:pt>
                <c:pt idx="166">
                  <c:v>-15.7</c:v>
                </c:pt>
                <c:pt idx="167">
                  <c:v>-15.7</c:v>
                </c:pt>
                <c:pt idx="168">
                  <c:v>-14.4</c:v>
                </c:pt>
                <c:pt idx="169">
                  <c:v>-13.9</c:v>
                </c:pt>
                <c:pt idx="170">
                  <c:v>-13.5</c:v>
                </c:pt>
                <c:pt idx="171">
                  <c:v>-12.4</c:v>
                </c:pt>
                <c:pt idx="172">
                  <c:v>-13.9</c:v>
                </c:pt>
                <c:pt idx="173">
                  <c:v>-15.5</c:v>
                </c:pt>
                <c:pt idx="174">
                  <c:v>-14.6</c:v>
                </c:pt>
                <c:pt idx="175">
                  <c:v>-13.4</c:v>
                </c:pt>
                <c:pt idx="176">
                  <c:v>-15.6</c:v>
                </c:pt>
                <c:pt idx="177">
                  <c:v>-15.4</c:v>
                </c:pt>
                <c:pt idx="178">
                  <c:v>-13.5</c:v>
                </c:pt>
                <c:pt idx="179">
                  <c:v>-14.4</c:v>
                </c:pt>
                <c:pt idx="180">
                  <c:v>-13.8</c:v>
                </c:pt>
                <c:pt idx="181">
                  <c:v>-13.5</c:v>
                </c:pt>
                <c:pt idx="182">
                  <c:v>-9.9</c:v>
                </c:pt>
                <c:pt idx="183">
                  <c:v>-9</c:v>
                </c:pt>
                <c:pt idx="184">
                  <c:v>-9.9</c:v>
                </c:pt>
                <c:pt idx="185">
                  <c:v>-10</c:v>
                </c:pt>
                <c:pt idx="186">
                  <c:v>-9.3000000000000007</c:v>
                </c:pt>
                <c:pt idx="187">
                  <c:v>-8.5</c:v>
                </c:pt>
                <c:pt idx="188">
                  <c:v>-10</c:v>
                </c:pt>
                <c:pt idx="189">
                  <c:v>-10.3</c:v>
                </c:pt>
                <c:pt idx="190">
                  <c:v>-10.9</c:v>
                </c:pt>
                <c:pt idx="191">
                  <c:v>-8.9</c:v>
                </c:pt>
                <c:pt idx="192">
                  <c:v>-8.9</c:v>
                </c:pt>
                <c:pt idx="193">
                  <c:v>-10.8</c:v>
                </c:pt>
                <c:pt idx="194">
                  <c:v>-9.8000000000000007</c:v>
                </c:pt>
                <c:pt idx="195">
                  <c:v>-10.5</c:v>
                </c:pt>
                <c:pt idx="196">
                  <c:v>-10.3</c:v>
                </c:pt>
                <c:pt idx="197">
                  <c:v>-9.6999999999999993</c:v>
                </c:pt>
                <c:pt idx="198">
                  <c:v>-8.3000000000000007</c:v>
                </c:pt>
                <c:pt idx="199">
                  <c:v>-10.8</c:v>
                </c:pt>
                <c:pt idx="200">
                  <c:v>-7.6</c:v>
                </c:pt>
                <c:pt idx="201">
                  <c:v>-7.8</c:v>
                </c:pt>
                <c:pt idx="202">
                  <c:v>-8.1999999999999993</c:v>
                </c:pt>
                <c:pt idx="203">
                  <c:v>-4.7</c:v>
                </c:pt>
                <c:pt idx="204">
                  <c:v>-5</c:v>
                </c:pt>
                <c:pt idx="205">
                  <c:v>-2.2999999999999998</c:v>
                </c:pt>
                <c:pt idx="206">
                  <c:v>-2.4</c:v>
                </c:pt>
                <c:pt idx="207">
                  <c:v>0.3</c:v>
                </c:pt>
                <c:pt idx="208">
                  <c:v>0</c:v>
                </c:pt>
                <c:pt idx="209">
                  <c:v>3.2</c:v>
                </c:pt>
                <c:pt idx="210">
                  <c:v>4.0999999999999996</c:v>
                </c:pt>
                <c:pt idx="211">
                  <c:v>3.2</c:v>
                </c:pt>
                <c:pt idx="212">
                  <c:v>5.6</c:v>
                </c:pt>
                <c:pt idx="213">
                  <c:v>7.9</c:v>
                </c:pt>
                <c:pt idx="214">
                  <c:v>8.5</c:v>
                </c:pt>
                <c:pt idx="215">
                  <c:v>9</c:v>
                </c:pt>
                <c:pt idx="216">
                  <c:v>9.5</c:v>
                </c:pt>
                <c:pt idx="217">
                  <c:v>8.1999999999999993</c:v>
                </c:pt>
                <c:pt idx="218">
                  <c:v>6.5</c:v>
                </c:pt>
                <c:pt idx="219">
                  <c:v>6.2</c:v>
                </c:pt>
                <c:pt idx="220">
                  <c:v>7.4</c:v>
                </c:pt>
                <c:pt idx="221">
                  <c:v>7</c:v>
                </c:pt>
                <c:pt idx="222">
                  <c:v>5.4</c:v>
                </c:pt>
                <c:pt idx="223">
                  <c:v>3.6</c:v>
                </c:pt>
                <c:pt idx="224">
                  <c:v>5.6</c:v>
                </c:pt>
                <c:pt idx="225">
                  <c:v>1.6</c:v>
                </c:pt>
                <c:pt idx="226">
                  <c:v>2.2999999999999998</c:v>
                </c:pt>
                <c:pt idx="227">
                  <c:v>-0.6</c:v>
                </c:pt>
                <c:pt idx="228">
                  <c:v>-2.1</c:v>
                </c:pt>
                <c:pt idx="229">
                  <c:v>-3.2</c:v>
                </c:pt>
                <c:pt idx="230">
                  <c:v>-5</c:v>
                </c:pt>
                <c:pt idx="231">
                  <c:v>-6.5</c:v>
                </c:pt>
                <c:pt idx="232">
                  <c:v>-7.2</c:v>
                </c:pt>
                <c:pt idx="233">
                  <c:v>-9.9</c:v>
                </c:pt>
                <c:pt idx="234">
                  <c:v>-13.8</c:v>
                </c:pt>
                <c:pt idx="235">
                  <c:v>-11.7</c:v>
                </c:pt>
                <c:pt idx="236">
                  <c:v>-15.8</c:v>
                </c:pt>
                <c:pt idx="237">
                  <c:v>-16.2</c:v>
                </c:pt>
                <c:pt idx="238">
                  <c:v>-15.6</c:v>
                </c:pt>
                <c:pt idx="239">
                  <c:v>-17</c:v>
                </c:pt>
                <c:pt idx="240">
                  <c:v>-15.7</c:v>
                </c:pt>
                <c:pt idx="241">
                  <c:v>-12.9</c:v>
                </c:pt>
                <c:pt idx="242">
                  <c:v>-16.2</c:v>
                </c:pt>
                <c:pt idx="243">
                  <c:v>-43.3</c:v>
                </c:pt>
                <c:pt idx="244">
                  <c:v>-52.8</c:v>
                </c:pt>
                <c:pt idx="245">
                  <c:v>-50.9</c:v>
                </c:pt>
                <c:pt idx="246">
                  <c:v>-43.8</c:v>
                </c:pt>
                <c:pt idx="247">
                  <c:v>-34.5</c:v>
                </c:pt>
                <c:pt idx="248">
                  <c:v>-31</c:v>
                </c:pt>
                <c:pt idx="249">
                  <c:v>-24</c:v>
                </c:pt>
                <c:pt idx="250">
                  <c:v>-21</c:v>
                </c:pt>
                <c:pt idx="251">
                  <c:v>-15.9</c:v>
                </c:pt>
                <c:pt idx="252">
                  <c:v>-13.9</c:v>
                </c:pt>
                <c:pt idx="253">
                  <c:v>-12.8</c:v>
                </c:pt>
                <c:pt idx="254">
                  <c:v>-7.7</c:v>
                </c:pt>
                <c:pt idx="255">
                  <c:v>-0.8</c:v>
                </c:pt>
                <c:pt idx="256">
                  <c:v>4.8</c:v>
                </c:pt>
                <c:pt idx="257">
                  <c:v>9.8000000000000007</c:v>
                </c:pt>
                <c:pt idx="258">
                  <c:v>12.6</c:v>
                </c:pt>
                <c:pt idx="259">
                  <c:v>11.5</c:v>
                </c:pt>
                <c:pt idx="260">
                  <c:v>11.9</c:v>
                </c:pt>
                <c:pt idx="261">
                  <c:v>12.5</c:v>
                </c:pt>
                <c:pt idx="262">
                  <c:v>14.3</c:v>
                </c:pt>
                <c:pt idx="263">
                  <c:v>14.5</c:v>
                </c:pt>
                <c:pt idx="264">
                  <c:v>13.8</c:v>
                </c:pt>
                <c:pt idx="265">
                  <c:v>14.1</c:v>
                </c:pt>
                <c:pt idx="266">
                  <c:v>13</c:v>
                </c:pt>
                <c:pt idx="267">
                  <c:v>12.8</c:v>
                </c:pt>
                <c:pt idx="268">
                  <c:v>7.4</c:v>
                </c:pt>
                <c:pt idx="269">
                  <c:v>10</c:v>
                </c:pt>
                <c:pt idx="270">
                  <c:v>5.6</c:v>
                </c:pt>
                <c:pt idx="271">
                  <c:v>1.7</c:v>
                </c:pt>
                <c:pt idx="272">
                  <c:v>1.9</c:v>
                </c:pt>
                <c:pt idx="273">
                  <c:v>0.6</c:v>
                </c:pt>
                <c:pt idx="274">
                  <c:v>-2.5</c:v>
                </c:pt>
                <c:pt idx="275">
                  <c:v>-2.1</c:v>
                </c:pt>
                <c:pt idx="276">
                  <c:v>-2.2000000000000002</c:v>
                </c:pt>
                <c:pt idx="277">
                  <c:v>-3.9</c:v>
                </c:pt>
                <c:pt idx="278">
                  <c:v>-4.7</c:v>
                </c:pt>
                <c:pt idx="279">
                  <c:v>-7.7</c:v>
                </c:pt>
                <c:pt idx="280">
                  <c:v>-11.6</c:v>
                </c:pt>
                <c:pt idx="281">
                  <c:v>-13.2</c:v>
                </c:pt>
                <c:pt idx="282">
                  <c:v>-15.5</c:v>
                </c:pt>
                <c:pt idx="283">
                  <c:v>-19.600000000000001</c:v>
                </c:pt>
                <c:pt idx="284">
                  <c:v>-17.5</c:v>
                </c:pt>
                <c:pt idx="285">
                  <c:v>-19</c:v>
                </c:pt>
                <c:pt idx="286">
                  <c:v>-19.7</c:v>
                </c:pt>
                <c:pt idx="287">
                  <c:v>-20.399999999999999</c:v>
                </c:pt>
                <c:pt idx="288">
                  <c:v>-20.8</c:v>
                </c:pt>
                <c:pt idx="289">
                  <c:v>-20.7</c:v>
                </c:pt>
                <c:pt idx="290">
                  <c:v>-19.399999999999999</c:v>
                </c:pt>
                <c:pt idx="291">
                  <c:v>-23.8</c:v>
                </c:pt>
                <c:pt idx="292">
                  <c:v>-23</c:v>
                </c:pt>
                <c:pt idx="293">
                  <c:v>-22.2</c:v>
                </c:pt>
                <c:pt idx="294">
                  <c:v>-24.4</c:v>
                </c:pt>
                <c:pt idx="295">
                  <c:v>-25</c:v>
                </c:pt>
                <c:pt idx="296">
                  <c:v>-25.8</c:v>
                </c:pt>
                <c:pt idx="297">
                  <c:v>-28.3</c:v>
                </c:pt>
                <c:pt idx="298">
                  <c:v>-24.7</c:v>
                </c:pt>
                <c:pt idx="299">
                  <c:v>-27.2</c:v>
                </c:pt>
                <c:pt idx="300">
                  <c:v>-28.3</c:v>
                </c:pt>
                <c:pt idx="301">
                  <c:v>-26.5</c:v>
                </c:pt>
                <c:pt idx="302">
                  <c:v>-26.5</c:v>
                </c:pt>
                <c:pt idx="303">
                  <c:v>-25</c:v>
                </c:pt>
                <c:pt idx="304">
                  <c:v>-24.5</c:v>
                </c:pt>
                <c:pt idx="305">
                  <c:v>-27.4</c:v>
                </c:pt>
                <c:pt idx="306">
                  <c:v>-26.9</c:v>
                </c:pt>
                <c:pt idx="307">
                  <c:v>-24.9</c:v>
                </c:pt>
                <c:pt idx="308">
                  <c:v>-26.2</c:v>
                </c:pt>
                <c:pt idx="309">
                  <c:v>-23.1</c:v>
                </c:pt>
                <c:pt idx="310">
                  <c:v>-24.3</c:v>
                </c:pt>
                <c:pt idx="311">
                  <c:v>-23.2</c:v>
                </c:pt>
                <c:pt idx="312">
                  <c:v>-21.2</c:v>
                </c:pt>
                <c:pt idx="313">
                  <c:v>-21.2</c:v>
                </c:pt>
                <c:pt idx="314">
                  <c:v>-19.3</c:v>
                </c:pt>
                <c:pt idx="315">
                  <c:v>-19.3</c:v>
                </c:pt>
                <c:pt idx="316">
                  <c:v>-18.100000000000001</c:v>
                </c:pt>
                <c:pt idx="317">
                  <c:v>-19.7</c:v>
                </c:pt>
                <c:pt idx="318">
                  <c:v>-17.8</c:v>
                </c:pt>
                <c:pt idx="319">
                  <c:v>-18.399999999999999</c:v>
                </c:pt>
              </c:numCache>
            </c:numRef>
          </c:val>
          <c:smooth val="0"/>
          <c:extLst>
            <c:ext xmlns:c16="http://schemas.microsoft.com/office/drawing/2014/chart" uri="{C3380CC4-5D6E-409C-BE32-E72D297353CC}">
              <c16:uniqueId val="{00000000-1205-4552-80AB-9B61BE2C1BAD}"/>
            </c:ext>
          </c:extLst>
        </c:ser>
        <c:ser>
          <c:idx val="1"/>
          <c:order val="1"/>
          <c:tx>
            <c:strRef>
              <c:f>'G 5'!$E$4</c:f>
              <c:strCache>
                <c:ptCount val="1"/>
                <c:pt idx="0">
                  <c:v>Nemecko</c:v>
                </c:pt>
              </c:strCache>
            </c:strRef>
          </c:tx>
          <c:spPr>
            <a:ln w="22225" cap="rnd">
              <a:solidFill>
                <a:schemeClr val="accent1"/>
              </a:solidFill>
              <a:prstDash val="solid"/>
              <a:round/>
            </a:ln>
            <a:effectLst/>
          </c:spPr>
          <c:marker>
            <c:symbol val="none"/>
          </c:marker>
          <c:cat>
            <c:numRef>
              <c:f>'G 5'!$C$5:$C$324</c:f>
              <c:numCache>
                <c:formatCode>m/d/yyyy</c:formatCode>
                <c:ptCount val="320"/>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pt idx="312">
                  <c:v>46053</c:v>
                </c:pt>
                <c:pt idx="313">
                  <c:v>46081</c:v>
                </c:pt>
                <c:pt idx="314">
                  <c:v>46112</c:v>
                </c:pt>
                <c:pt idx="315">
                  <c:v>46142</c:v>
                </c:pt>
                <c:pt idx="316">
                  <c:v>46173</c:v>
                </c:pt>
                <c:pt idx="317">
                  <c:v>46203</c:v>
                </c:pt>
                <c:pt idx="318">
                  <c:v>46234</c:v>
                </c:pt>
                <c:pt idx="319">
                  <c:v>46265</c:v>
                </c:pt>
              </c:numCache>
            </c:numRef>
          </c:cat>
          <c:val>
            <c:numRef>
              <c:f>'G 5'!$E$5:$E$324</c:f>
              <c:numCache>
                <c:formatCode>General</c:formatCode>
                <c:ptCount val="320"/>
                <c:pt idx="0">
                  <c:v>-16.600000000000001</c:v>
                </c:pt>
                <c:pt idx="1">
                  <c:v>-13.3</c:v>
                </c:pt>
                <c:pt idx="2">
                  <c:v>-8.6999999999999993</c:v>
                </c:pt>
                <c:pt idx="3">
                  <c:v>-10.1</c:v>
                </c:pt>
                <c:pt idx="4">
                  <c:v>-6.9</c:v>
                </c:pt>
                <c:pt idx="5">
                  <c:v>-6.3</c:v>
                </c:pt>
                <c:pt idx="6">
                  <c:v>-5.7</c:v>
                </c:pt>
                <c:pt idx="7">
                  <c:v>-3.2</c:v>
                </c:pt>
                <c:pt idx="8">
                  <c:v>-3.3</c:v>
                </c:pt>
                <c:pt idx="9">
                  <c:v>-2.4</c:v>
                </c:pt>
                <c:pt idx="10">
                  <c:v>-1.7</c:v>
                </c:pt>
                <c:pt idx="11">
                  <c:v>-3.8</c:v>
                </c:pt>
                <c:pt idx="12">
                  <c:v>-4.8</c:v>
                </c:pt>
                <c:pt idx="13">
                  <c:v>-6.4</c:v>
                </c:pt>
                <c:pt idx="14">
                  <c:v>-9.8000000000000007</c:v>
                </c:pt>
                <c:pt idx="15">
                  <c:v>-16.399999999999999</c:v>
                </c:pt>
                <c:pt idx="16">
                  <c:v>-16.3</c:v>
                </c:pt>
                <c:pt idx="17">
                  <c:v>-21.1</c:v>
                </c:pt>
                <c:pt idx="18">
                  <c:v>-21.1</c:v>
                </c:pt>
                <c:pt idx="19">
                  <c:v>-23.9</c:v>
                </c:pt>
                <c:pt idx="20">
                  <c:v>-28</c:v>
                </c:pt>
                <c:pt idx="21">
                  <c:v>-32.700000000000003</c:v>
                </c:pt>
                <c:pt idx="22">
                  <c:v>-33.799999999999997</c:v>
                </c:pt>
                <c:pt idx="23">
                  <c:v>-33.9</c:v>
                </c:pt>
                <c:pt idx="24">
                  <c:v>-34.1</c:v>
                </c:pt>
                <c:pt idx="25">
                  <c:v>-33.700000000000003</c:v>
                </c:pt>
                <c:pt idx="26">
                  <c:v>-34.6</c:v>
                </c:pt>
                <c:pt idx="27">
                  <c:v>-34.700000000000003</c:v>
                </c:pt>
                <c:pt idx="28">
                  <c:v>-31.3</c:v>
                </c:pt>
                <c:pt idx="29">
                  <c:v>-32.6</c:v>
                </c:pt>
                <c:pt idx="30">
                  <c:v>-32</c:v>
                </c:pt>
                <c:pt idx="31">
                  <c:v>-33.6</c:v>
                </c:pt>
                <c:pt idx="32">
                  <c:v>-33.700000000000003</c:v>
                </c:pt>
                <c:pt idx="33">
                  <c:v>-31.7</c:v>
                </c:pt>
                <c:pt idx="34">
                  <c:v>-29.5</c:v>
                </c:pt>
                <c:pt idx="35">
                  <c:v>-30.8</c:v>
                </c:pt>
                <c:pt idx="36">
                  <c:v>-31.6</c:v>
                </c:pt>
                <c:pt idx="37">
                  <c:v>-28.4</c:v>
                </c:pt>
                <c:pt idx="38">
                  <c:v>-31.2</c:v>
                </c:pt>
                <c:pt idx="39">
                  <c:v>-32.9</c:v>
                </c:pt>
                <c:pt idx="40">
                  <c:v>-31.9</c:v>
                </c:pt>
                <c:pt idx="41">
                  <c:v>-33.299999999999997</c:v>
                </c:pt>
                <c:pt idx="42">
                  <c:v>-34.299999999999997</c:v>
                </c:pt>
                <c:pt idx="43">
                  <c:v>-31.3</c:v>
                </c:pt>
                <c:pt idx="44">
                  <c:v>-31.6</c:v>
                </c:pt>
                <c:pt idx="45">
                  <c:v>-29.6</c:v>
                </c:pt>
                <c:pt idx="46">
                  <c:v>-25.8</c:v>
                </c:pt>
                <c:pt idx="47">
                  <c:v>-27.2</c:v>
                </c:pt>
                <c:pt idx="48">
                  <c:v>-25.6</c:v>
                </c:pt>
                <c:pt idx="49">
                  <c:v>-26</c:v>
                </c:pt>
                <c:pt idx="50">
                  <c:v>-26.6</c:v>
                </c:pt>
                <c:pt idx="51">
                  <c:v>-21.2</c:v>
                </c:pt>
                <c:pt idx="52">
                  <c:v>-20.100000000000001</c:v>
                </c:pt>
                <c:pt idx="53">
                  <c:v>-19.100000000000001</c:v>
                </c:pt>
                <c:pt idx="54">
                  <c:v>-15.3</c:v>
                </c:pt>
                <c:pt idx="55">
                  <c:v>-15.1</c:v>
                </c:pt>
                <c:pt idx="56">
                  <c:v>-13.9</c:v>
                </c:pt>
                <c:pt idx="57">
                  <c:v>-12.9</c:v>
                </c:pt>
                <c:pt idx="58">
                  <c:v>-13</c:v>
                </c:pt>
                <c:pt idx="59">
                  <c:v>-10.6</c:v>
                </c:pt>
                <c:pt idx="60">
                  <c:v>-11.1</c:v>
                </c:pt>
                <c:pt idx="61">
                  <c:v>-15</c:v>
                </c:pt>
                <c:pt idx="62">
                  <c:v>-18</c:v>
                </c:pt>
                <c:pt idx="63">
                  <c:v>-19.7</c:v>
                </c:pt>
                <c:pt idx="64">
                  <c:v>-19</c:v>
                </c:pt>
                <c:pt idx="65">
                  <c:v>-20.7</c:v>
                </c:pt>
                <c:pt idx="66">
                  <c:v>-18.5</c:v>
                </c:pt>
                <c:pt idx="67">
                  <c:v>-18.2</c:v>
                </c:pt>
                <c:pt idx="68">
                  <c:v>-14.3</c:v>
                </c:pt>
                <c:pt idx="69">
                  <c:v>-11.3</c:v>
                </c:pt>
                <c:pt idx="70">
                  <c:v>-11.9</c:v>
                </c:pt>
                <c:pt idx="71">
                  <c:v>-9.1</c:v>
                </c:pt>
                <c:pt idx="72">
                  <c:v>-6.8</c:v>
                </c:pt>
                <c:pt idx="73">
                  <c:v>-4.2</c:v>
                </c:pt>
                <c:pt idx="74">
                  <c:v>-2.8</c:v>
                </c:pt>
                <c:pt idx="75">
                  <c:v>2.7</c:v>
                </c:pt>
                <c:pt idx="76">
                  <c:v>2.6</c:v>
                </c:pt>
                <c:pt idx="77">
                  <c:v>6.6</c:v>
                </c:pt>
                <c:pt idx="78">
                  <c:v>8.3000000000000007</c:v>
                </c:pt>
                <c:pt idx="79">
                  <c:v>7.8</c:v>
                </c:pt>
                <c:pt idx="80">
                  <c:v>11.7</c:v>
                </c:pt>
                <c:pt idx="81">
                  <c:v>14.9</c:v>
                </c:pt>
                <c:pt idx="82">
                  <c:v>16.100000000000001</c:v>
                </c:pt>
                <c:pt idx="83">
                  <c:v>19.2</c:v>
                </c:pt>
                <c:pt idx="84">
                  <c:v>16.100000000000001</c:v>
                </c:pt>
                <c:pt idx="85">
                  <c:v>14.8</c:v>
                </c:pt>
                <c:pt idx="86">
                  <c:v>13.4</c:v>
                </c:pt>
                <c:pt idx="87">
                  <c:v>14.4</c:v>
                </c:pt>
                <c:pt idx="88">
                  <c:v>13.6</c:v>
                </c:pt>
                <c:pt idx="89">
                  <c:v>13.7</c:v>
                </c:pt>
                <c:pt idx="90">
                  <c:v>13.4</c:v>
                </c:pt>
                <c:pt idx="91">
                  <c:v>13.4</c:v>
                </c:pt>
                <c:pt idx="92">
                  <c:v>11.8</c:v>
                </c:pt>
                <c:pt idx="93">
                  <c:v>11.3</c:v>
                </c:pt>
                <c:pt idx="94">
                  <c:v>10.5</c:v>
                </c:pt>
                <c:pt idx="95">
                  <c:v>12</c:v>
                </c:pt>
                <c:pt idx="96">
                  <c:v>9</c:v>
                </c:pt>
                <c:pt idx="97">
                  <c:v>9.3000000000000007</c:v>
                </c:pt>
                <c:pt idx="98">
                  <c:v>9.6999999999999993</c:v>
                </c:pt>
                <c:pt idx="99">
                  <c:v>4.5999999999999996</c:v>
                </c:pt>
                <c:pt idx="100">
                  <c:v>6.8</c:v>
                </c:pt>
                <c:pt idx="101">
                  <c:v>2.1</c:v>
                </c:pt>
                <c:pt idx="102">
                  <c:v>-1.9</c:v>
                </c:pt>
                <c:pt idx="103">
                  <c:v>-4.3</c:v>
                </c:pt>
                <c:pt idx="104">
                  <c:v>-9.3000000000000007</c:v>
                </c:pt>
                <c:pt idx="105">
                  <c:v>-16.100000000000001</c:v>
                </c:pt>
                <c:pt idx="106">
                  <c:v>-31.2</c:v>
                </c:pt>
                <c:pt idx="107">
                  <c:v>-41.4</c:v>
                </c:pt>
                <c:pt idx="108">
                  <c:v>-47.8</c:v>
                </c:pt>
                <c:pt idx="109">
                  <c:v>-56.7</c:v>
                </c:pt>
                <c:pt idx="110">
                  <c:v>-61</c:v>
                </c:pt>
                <c:pt idx="111">
                  <c:v>-61</c:v>
                </c:pt>
                <c:pt idx="112">
                  <c:v>-62.8</c:v>
                </c:pt>
                <c:pt idx="113">
                  <c:v>-62.5</c:v>
                </c:pt>
                <c:pt idx="114">
                  <c:v>-60</c:v>
                </c:pt>
                <c:pt idx="115">
                  <c:v>-53.9</c:v>
                </c:pt>
                <c:pt idx="116">
                  <c:v>-51.2</c:v>
                </c:pt>
                <c:pt idx="117">
                  <c:v>-49.6</c:v>
                </c:pt>
                <c:pt idx="118">
                  <c:v>-47.3</c:v>
                </c:pt>
                <c:pt idx="119">
                  <c:v>-44.8</c:v>
                </c:pt>
                <c:pt idx="120">
                  <c:v>-39.200000000000003</c:v>
                </c:pt>
                <c:pt idx="121">
                  <c:v>-38.5</c:v>
                </c:pt>
                <c:pt idx="122">
                  <c:v>-34.6</c:v>
                </c:pt>
                <c:pt idx="123">
                  <c:v>-23.7</c:v>
                </c:pt>
                <c:pt idx="124">
                  <c:v>-19.3</c:v>
                </c:pt>
                <c:pt idx="125">
                  <c:v>-13.9</c:v>
                </c:pt>
                <c:pt idx="126">
                  <c:v>-6.9</c:v>
                </c:pt>
                <c:pt idx="127">
                  <c:v>-2.1</c:v>
                </c:pt>
                <c:pt idx="128">
                  <c:v>-0.3</c:v>
                </c:pt>
                <c:pt idx="129">
                  <c:v>2.9</c:v>
                </c:pt>
                <c:pt idx="130">
                  <c:v>2.2000000000000002</c:v>
                </c:pt>
                <c:pt idx="131">
                  <c:v>5.2</c:v>
                </c:pt>
                <c:pt idx="132">
                  <c:v>6.1</c:v>
                </c:pt>
                <c:pt idx="133">
                  <c:v>9.6999999999999993</c:v>
                </c:pt>
                <c:pt idx="134">
                  <c:v>10.4</c:v>
                </c:pt>
                <c:pt idx="135">
                  <c:v>11.8</c:v>
                </c:pt>
                <c:pt idx="136">
                  <c:v>11.8</c:v>
                </c:pt>
                <c:pt idx="137">
                  <c:v>12.2</c:v>
                </c:pt>
                <c:pt idx="138">
                  <c:v>10.6</c:v>
                </c:pt>
                <c:pt idx="139">
                  <c:v>7.8</c:v>
                </c:pt>
                <c:pt idx="140">
                  <c:v>5.2</c:v>
                </c:pt>
                <c:pt idx="141">
                  <c:v>3.7</c:v>
                </c:pt>
                <c:pt idx="142">
                  <c:v>-0.4</c:v>
                </c:pt>
                <c:pt idx="143">
                  <c:v>-0.2</c:v>
                </c:pt>
                <c:pt idx="144">
                  <c:v>0.3</c:v>
                </c:pt>
                <c:pt idx="145">
                  <c:v>0</c:v>
                </c:pt>
                <c:pt idx="146">
                  <c:v>-3.7</c:v>
                </c:pt>
                <c:pt idx="147">
                  <c:v>-3.5</c:v>
                </c:pt>
                <c:pt idx="148">
                  <c:v>-8.9</c:v>
                </c:pt>
                <c:pt idx="149">
                  <c:v>-10.1</c:v>
                </c:pt>
                <c:pt idx="150">
                  <c:v>-12.6</c:v>
                </c:pt>
                <c:pt idx="151">
                  <c:v>-14</c:v>
                </c:pt>
                <c:pt idx="152">
                  <c:v>-17.100000000000001</c:v>
                </c:pt>
                <c:pt idx="153">
                  <c:v>-22.2</c:v>
                </c:pt>
                <c:pt idx="154">
                  <c:v>-20.7</c:v>
                </c:pt>
                <c:pt idx="155">
                  <c:v>-19.3</c:v>
                </c:pt>
                <c:pt idx="156">
                  <c:v>-19.3</c:v>
                </c:pt>
                <c:pt idx="157">
                  <c:v>-16</c:v>
                </c:pt>
                <c:pt idx="158">
                  <c:v>-19.7</c:v>
                </c:pt>
                <c:pt idx="159">
                  <c:v>-19.7</c:v>
                </c:pt>
                <c:pt idx="160">
                  <c:v>-18.899999999999999</c:v>
                </c:pt>
                <c:pt idx="161">
                  <c:v>-14.9</c:v>
                </c:pt>
                <c:pt idx="162">
                  <c:v>-16.399999999999999</c:v>
                </c:pt>
                <c:pt idx="163">
                  <c:v>-9.4</c:v>
                </c:pt>
                <c:pt idx="164">
                  <c:v>-9.9</c:v>
                </c:pt>
                <c:pt idx="165">
                  <c:v>-7.7</c:v>
                </c:pt>
                <c:pt idx="166">
                  <c:v>-6.9</c:v>
                </c:pt>
                <c:pt idx="167">
                  <c:v>-7.3</c:v>
                </c:pt>
                <c:pt idx="168">
                  <c:v>-7.6</c:v>
                </c:pt>
                <c:pt idx="169">
                  <c:v>-6.3</c:v>
                </c:pt>
                <c:pt idx="170">
                  <c:v>-5.5</c:v>
                </c:pt>
                <c:pt idx="171">
                  <c:v>-6.3</c:v>
                </c:pt>
                <c:pt idx="172">
                  <c:v>-6.3</c:v>
                </c:pt>
                <c:pt idx="173">
                  <c:v>-6.9</c:v>
                </c:pt>
                <c:pt idx="174">
                  <c:v>-8</c:v>
                </c:pt>
                <c:pt idx="175">
                  <c:v>-8.5</c:v>
                </c:pt>
                <c:pt idx="176">
                  <c:v>-12</c:v>
                </c:pt>
                <c:pt idx="177">
                  <c:v>-13.6</c:v>
                </c:pt>
                <c:pt idx="178">
                  <c:v>-10.4</c:v>
                </c:pt>
                <c:pt idx="179">
                  <c:v>-9.6999999999999993</c:v>
                </c:pt>
                <c:pt idx="180">
                  <c:v>-8.6999999999999993</c:v>
                </c:pt>
                <c:pt idx="181">
                  <c:v>-8</c:v>
                </c:pt>
                <c:pt idx="182">
                  <c:v>-4.9000000000000004</c:v>
                </c:pt>
                <c:pt idx="183">
                  <c:v>-4.5999999999999996</c:v>
                </c:pt>
                <c:pt idx="184">
                  <c:v>-6.3</c:v>
                </c:pt>
                <c:pt idx="185">
                  <c:v>-6.8</c:v>
                </c:pt>
                <c:pt idx="186">
                  <c:v>-5.2</c:v>
                </c:pt>
                <c:pt idx="187">
                  <c:v>-5.9</c:v>
                </c:pt>
                <c:pt idx="188">
                  <c:v>-9.1</c:v>
                </c:pt>
                <c:pt idx="189">
                  <c:v>-10.1</c:v>
                </c:pt>
                <c:pt idx="190">
                  <c:v>-9.8000000000000007</c:v>
                </c:pt>
                <c:pt idx="191">
                  <c:v>-8</c:v>
                </c:pt>
                <c:pt idx="192">
                  <c:v>-6.6</c:v>
                </c:pt>
                <c:pt idx="193">
                  <c:v>-9.6</c:v>
                </c:pt>
                <c:pt idx="194">
                  <c:v>-8.9</c:v>
                </c:pt>
                <c:pt idx="195">
                  <c:v>-10.6</c:v>
                </c:pt>
                <c:pt idx="196">
                  <c:v>-8.1999999999999993</c:v>
                </c:pt>
                <c:pt idx="197">
                  <c:v>-7.9</c:v>
                </c:pt>
                <c:pt idx="198">
                  <c:v>-5.0999999999999996</c:v>
                </c:pt>
                <c:pt idx="199">
                  <c:v>-9.8000000000000007</c:v>
                </c:pt>
                <c:pt idx="200">
                  <c:v>-5</c:v>
                </c:pt>
                <c:pt idx="201">
                  <c:v>-5.5</c:v>
                </c:pt>
                <c:pt idx="202">
                  <c:v>-5.5</c:v>
                </c:pt>
                <c:pt idx="203">
                  <c:v>-2.2999999999999998</c:v>
                </c:pt>
                <c:pt idx="204">
                  <c:v>-1.6</c:v>
                </c:pt>
                <c:pt idx="205">
                  <c:v>2.4</c:v>
                </c:pt>
                <c:pt idx="206">
                  <c:v>2.5</c:v>
                </c:pt>
                <c:pt idx="207">
                  <c:v>7.7</c:v>
                </c:pt>
                <c:pt idx="208">
                  <c:v>7.8</c:v>
                </c:pt>
                <c:pt idx="209">
                  <c:v>13.1</c:v>
                </c:pt>
                <c:pt idx="210">
                  <c:v>13.1</c:v>
                </c:pt>
                <c:pt idx="211">
                  <c:v>13.8</c:v>
                </c:pt>
                <c:pt idx="212">
                  <c:v>15.2</c:v>
                </c:pt>
                <c:pt idx="213">
                  <c:v>18</c:v>
                </c:pt>
                <c:pt idx="214">
                  <c:v>16.8</c:v>
                </c:pt>
                <c:pt idx="215">
                  <c:v>18.899999999999999</c:v>
                </c:pt>
                <c:pt idx="216">
                  <c:v>21.5</c:v>
                </c:pt>
                <c:pt idx="217">
                  <c:v>19.2</c:v>
                </c:pt>
                <c:pt idx="218">
                  <c:v>15.6</c:v>
                </c:pt>
                <c:pt idx="219">
                  <c:v>17.399999999999999</c:v>
                </c:pt>
                <c:pt idx="220">
                  <c:v>19.899999999999999</c:v>
                </c:pt>
                <c:pt idx="221">
                  <c:v>18.2</c:v>
                </c:pt>
                <c:pt idx="222">
                  <c:v>17.2</c:v>
                </c:pt>
                <c:pt idx="223">
                  <c:v>16.100000000000001</c:v>
                </c:pt>
                <c:pt idx="224">
                  <c:v>16</c:v>
                </c:pt>
                <c:pt idx="225">
                  <c:v>10.199999999999999</c:v>
                </c:pt>
                <c:pt idx="226">
                  <c:v>10.3</c:v>
                </c:pt>
                <c:pt idx="227">
                  <c:v>6.2</c:v>
                </c:pt>
                <c:pt idx="228">
                  <c:v>4.2</c:v>
                </c:pt>
                <c:pt idx="229">
                  <c:v>2.8</c:v>
                </c:pt>
                <c:pt idx="230">
                  <c:v>0.9</c:v>
                </c:pt>
                <c:pt idx="231">
                  <c:v>-2.9</c:v>
                </c:pt>
                <c:pt idx="232">
                  <c:v>-8.1</c:v>
                </c:pt>
                <c:pt idx="233">
                  <c:v>-12.3</c:v>
                </c:pt>
                <c:pt idx="234">
                  <c:v>-17.100000000000001</c:v>
                </c:pt>
                <c:pt idx="235">
                  <c:v>-17.399999999999999</c:v>
                </c:pt>
                <c:pt idx="236">
                  <c:v>-23.3</c:v>
                </c:pt>
                <c:pt idx="237">
                  <c:v>-22</c:v>
                </c:pt>
                <c:pt idx="238">
                  <c:v>-25.3</c:v>
                </c:pt>
                <c:pt idx="239">
                  <c:v>-25.4</c:v>
                </c:pt>
                <c:pt idx="240">
                  <c:v>-23.7</c:v>
                </c:pt>
                <c:pt idx="241">
                  <c:v>-20.5</c:v>
                </c:pt>
                <c:pt idx="242">
                  <c:v>-20.5</c:v>
                </c:pt>
                <c:pt idx="243">
                  <c:v>-36.1</c:v>
                </c:pt>
                <c:pt idx="244">
                  <c:v>-46.2</c:v>
                </c:pt>
                <c:pt idx="245">
                  <c:v>-48.7</c:v>
                </c:pt>
                <c:pt idx="246">
                  <c:v>-43.3</c:v>
                </c:pt>
                <c:pt idx="247">
                  <c:v>-33.200000000000003</c:v>
                </c:pt>
                <c:pt idx="248">
                  <c:v>-32</c:v>
                </c:pt>
                <c:pt idx="249">
                  <c:v>-22</c:v>
                </c:pt>
                <c:pt idx="250">
                  <c:v>-16.100000000000001</c:v>
                </c:pt>
                <c:pt idx="251">
                  <c:v>-9.6</c:v>
                </c:pt>
                <c:pt idx="252">
                  <c:v>-6.3</c:v>
                </c:pt>
                <c:pt idx="253">
                  <c:v>-2.5</c:v>
                </c:pt>
                <c:pt idx="254">
                  <c:v>5.7</c:v>
                </c:pt>
                <c:pt idx="255">
                  <c:v>11.7</c:v>
                </c:pt>
                <c:pt idx="256">
                  <c:v>16.899999999999999</c:v>
                </c:pt>
                <c:pt idx="257">
                  <c:v>23.7</c:v>
                </c:pt>
                <c:pt idx="258">
                  <c:v>26.6</c:v>
                </c:pt>
                <c:pt idx="259">
                  <c:v>25.5</c:v>
                </c:pt>
                <c:pt idx="260">
                  <c:v>27.9</c:v>
                </c:pt>
                <c:pt idx="261">
                  <c:v>25.6</c:v>
                </c:pt>
                <c:pt idx="262">
                  <c:v>26.9</c:v>
                </c:pt>
                <c:pt idx="263">
                  <c:v>29.1</c:v>
                </c:pt>
                <c:pt idx="264">
                  <c:v>28.4</c:v>
                </c:pt>
                <c:pt idx="265">
                  <c:v>27.9</c:v>
                </c:pt>
                <c:pt idx="266">
                  <c:v>29</c:v>
                </c:pt>
                <c:pt idx="267">
                  <c:v>29.4</c:v>
                </c:pt>
                <c:pt idx="268">
                  <c:v>20.399999999999999</c:v>
                </c:pt>
                <c:pt idx="269">
                  <c:v>22.8</c:v>
                </c:pt>
                <c:pt idx="270">
                  <c:v>22.5</c:v>
                </c:pt>
                <c:pt idx="271">
                  <c:v>17</c:v>
                </c:pt>
                <c:pt idx="272">
                  <c:v>16.399999999999999</c:v>
                </c:pt>
                <c:pt idx="273">
                  <c:v>14.5</c:v>
                </c:pt>
                <c:pt idx="274">
                  <c:v>12.1</c:v>
                </c:pt>
                <c:pt idx="275">
                  <c:v>11.5</c:v>
                </c:pt>
                <c:pt idx="276">
                  <c:v>8</c:v>
                </c:pt>
                <c:pt idx="277">
                  <c:v>6.1</c:v>
                </c:pt>
                <c:pt idx="278">
                  <c:v>3.2</c:v>
                </c:pt>
                <c:pt idx="279">
                  <c:v>0.4</c:v>
                </c:pt>
                <c:pt idx="280">
                  <c:v>-4.4000000000000004</c:v>
                </c:pt>
                <c:pt idx="281">
                  <c:v>-10.1</c:v>
                </c:pt>
                <c:pt idx="282">
                  <c:v>-15.8</c:v>
                </c:pt>
                <c:pt idx="283">
                  <c:v>-22.2</c:v>
                </c:pt>
                <c:pt idx="284">
                  <c:v>-18.7</c:v>
                </c:pt>
                <c:pt idx="285">
                  <c:v>-21.8</c:v>
                </c:pt>
                <c:pt idx="286">
                  <c:v>-22.7</c:v>
                </c:pt>
                <c:pt idx="287">
                  <c:v>-24</c:v>
                </c:pt>
                <c:pt idx="288">
                  <c:v>-26.1</c:v>
                </c:pt>
                <c:pt idx="289">
                  <c:v>-28</c:v>
                </c:pt>
                <c:pt idx="290">
                  <c:v>-26.6</c:v>
                </c:pt>
                <c:pt idx="291">
                  <c:v>-33</c:v>
                </c:pt>
                <c:pt idx="292">
                  <c:v>-31.6</c:v>
                </c:pt>
                <c:pt idx="293">
                  <c:v>-28.6</c:v>
                </c:pt>
                <c:pt idx="294">
                  <c:v>-32.6</c:v>
                </c:pt>
                <c:pt idx="295">
                  <c:v>-37</c:v>
                </c:pt>
                <c:pt idx="296">
                  <c:v>-38.5</c:v>
                </c:pt>
                <c:pt idx="297">
                  <c:v>-40.799999999999997</c:v>
                </c:pt>
                <c:pt idx="298">
                  <c:v>-38.5</c:v>
                </c:pt>
                <c:pt idx="299">
                  <c:v>-44.4</c:v>
                </c:pt>
                <c:pt idx="300">
                  <c:v>-44.6</c:v>
                </c:pt>
                <c:pt idx="301">
                  <c:v>-42.2</c:v>
                </c:pt>
                <c:pt idx="302">
                  <c:v>-40.700000000000003</c:v>
                </c:pt>
                <c:pt idx="303">
                  <c:v>-38.1</c:v>
                </c:pt>
                <c:pt idx="304">
                  <c:v>-36.4</c:v>
                </c:pt>
                <c:pt idx="305">
                  <c:v>-42.7</c:v>
                </c:pt>
                <c:pt idx="306">
                  <c:v>-39.299999999999997</c:v>
                </c:pt>
                <c:pt idx="307">
                  <c:v>-38.1</c:v>
                </c:pt>
                <c:pt idx="308">
                  <c:v>-42</c:v>
                </c:pt>
                <c:pt idx="309">
                  <c:v>-38.700000000000003</c:v>
                </c:pt>
                <c:pt idx="310">
                  <c:v>-36.9</c:v>
                </c:pt>
                <c:pt idx="311">
                  <c:v>-40.9</c:v>
                </c:pt>
                <c:pt idx="312">
                  <c:v>-35.9</c:v>
                </c:pt>
                <c:pt idx="313">
                  <c:v>-32.5</c:v>
                </c:pt>
                <c:pt idx="314">
                  <c:v>-29.3</c:v>
                </c:pt>
                <c:pt idx="315">
                  <c:v>-27.9</c:v>
                </c:pt>
                <c:pt idx="316">
                  <c:v>-28.7</c:v>
                </c:pt>
                <c:pt idx="317">
                  <c:v>-26.1</c:v>
                </c:pt>
                <c:pt idx="318">
                  <c:v>-28.4</c:v>
                </c:pt>
                <c:pt idx="319">
                  <c:v>-24.4</c:v>
                </c:pt>
              </c:numCache>
            </c:numRef>
          </c:val>
          <c:smooth val="0"/>
          <c:extLst>
            <c:ext xmlns:c16="http://schemas.microsoft.com/office/drawing/2014/chart" uri="{C3380CC4-5D6E-409C-BE32-E72D297353CC}">
              <c16:uniqueId val="{00000001-1205-4552-80AB-9B61BE2C1BAD}"/>
            </c:ext>
          </c:extLst>
        </c:ser>
        <c:dLbls>
          <c:showLegendKey val="0"/>
          <c:showVal val="0"/>
          <c:showCatName val="0"/>
          <c:showSerName val="0"/>
          <c:showPercent val="0"/>
          <c:showBubbleSize val="0"/>
        </c:dLbls>
        <c:smooth val="0"/>
        <c:axId val="959713391"/>
        <c:axId val="959713871"/>
        <c:extLst/>
      </c:lineChart>
      <c:dateAx>
        <c:axId val="959713391"/>
        <c:scaling>
          <c:orientation val="minMax"/>
          <c:max val="46265"/>
        </c:scaling>
        <c:delete val="0"/>
        <c:axPos val="b"/>
        <c:numFmt formatCode="m/yy" sourceLinked="0"/>
        <c:majorTickMark val="none"/>
        <c:minorTickMark val="none"/>
        <c:tickLblPos val="low"/>
        <c:spPr>
          <a:noFill/>
          <a:ln w="12700" cap="flat" cmpd="sng" algn="ctr">
            <a:solidFill>
              <a:srgbClr val="686767"/>
            </a:solidFill>
            <a:round/>
          </a:ln>
          <a:effectLst/>
        </c:spPr>
        <c:txPr>
          <a:bodyPr rot="-2700000" spcFirstLastPara="1" vertOverflow="ellipsis"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59713871"/>
        <c:crosses val="autoZero"/>
        <c:auto val="1"/>
        <c:lblOffset val="100"/>
        <c:baseTimeUnit val="months"/>
        <c:majorUnit val="15"/>
        <c:majorTimeUnit val="months"/>
      </c:dateAx>
      <c:valAx>
        <c:axId val="959713871"/>
        <c:scaling>
          <c:orientation val="minMax"/>
        </c:scaling>
        <c:delete val="0"/>
        <c:axPos val="l"/>
        <c:majorGridlines>
          <c:spPr>
            <a:ln w="3175" cap="flat" cmpd="sng" algn="ctr">
              <a:solidFill>
                <a:srgbClr val="686767">
                  <a:alpha val="25000"/>
                </a:srgbClr>
              </a:solidFill>
              <a:prstDash val="sysDot"/>
              <a:round/>
              <a:headEnd type="none" w="med" len="med"/>
              <a:tailEnd type="none" w="med" len="med"/>
            </a:ln>
            <a:effectLst/>
          </c:spPr>
        </c:majorGridlines>
        <c:numFmt formatCode="General" sourceLinked="1"/>
        <c:majorTickMark val="none"/>
        <c:minorTickMark val="none"/>
        <c:tickLblPos val="nextTo"/>
        <c:spPr>
          <a:noFill/>
          <a:ln>
            <a:solidFill>
              <a:srgbClr val="FFFFFF"/>
            </a:solidFill>
          </a:ln>
          <a:effectLst/>
        </c:spPr>
        <c:txPr>
          <a:bodyPr rot="-6000000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59713391"/>
        <c:crosses val="autoZero"/>
        <c:crossBetween val="between"/>
      </c:valAx>
      <c:spPr>
        <a:noFill/>
        <a:ln>
          <a:noFill/>
        </a:ln>
        <a:effectLst/>
      </c:spPr>
    </c:plotArea>
    <c:legend>
      <c:legendPos val="t"/>
      <c:layout>
        <c:manualLayout>
          <c:xMode val="edge"/>
          <c:yMode val="edge"/>
          <c:x val="0.10578107366848624"/>
          <c:y val="3.2962797460047752E-2"/>
          <c:w val="0.86484727998769195"/>
          <c:h val="0.11198189579963203"/>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000">
          <a:solidFill>
            <a:srgbClr val="0C1D2B"/>
          </a:solidFill>
          <a:latin typeface="Arial Narrow" panose="020B0606020202030204" pitchFamily="34" charset="0"/>
        </a:defRPr>
      </a:pPr>
      <a:endParaRPr lang="sk-S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025714158713457E-2"/>
          <c:y val="0.1147096699956785"/>
          <c:w val="0.86523632031103581"/>
          <c:h val="0.69184802333523809"/>
        </c:manualLayout>
      </c:layout>
      <c:lineChart>
        <c:grouping val="standard"/>
        <c:varyColors val="0"/>
        <c:ser>
          <c:idx val="0"/>
          <c:order val="0"/>
          <c:tx>
            <c:strRef>
              <c:f>'G 5'!$D$3</c:f>
              <c:strCache>
                <c:ptCount val="1"/>
                <c:pt idx="0">
                  <c:v>Euro area</c:v>
                </c:pt>
              </c:strCache>
            </c:strRef>
          </c:tx>
          <c:spPr>
            <a:ln w="22225" cap="rnd">
              <a:solidFill>
                <a:schemeClr val="tx1"/>
              </a:solidFill>
              <a:prstDash val="solid"/>
              <a:round/>
            </a:ln>
            <a:effectLst/>
          </c:spPr>
          <c:marker>
            <c:symbol val="none"/>
          </c:marker>
          <c:cat>
            <c:numRef>
              <c:f>'G 5'!$C$5:$C$324</c:f>
              <c:numCache>
                <c:formatCode>m/d/yyyy</c:formatCode>
                <c:ptCount val="320"/>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pt idx="312">
                  <c:v>46053</c:v>
                </c:pt>
                <c:pt idx="313">
                  <c:v>46081</c:v>
                </c:pt>
                <c:pt idx="314">
                  <c:v>46112</c:v>
                </c:pt>
                <c:pt idx="315">
                  <c:v>46142</c:v>
                </c:pt>
                <c:pt idx="316">
                  <c:v>46173</c:v>
                </c:pt>
                <c:pt idx="317">
                  <c:v>46203</c:v>
                </c:pt>
                <c:pt idx="318">
                  <c:v>46234</c:v>
                </c:pt>
                <c:pt idx="319">
                  <c:v>46265</c:v>
                </c:pt>
              </c:numCache>
            </c:numRef>
          </c:cat>
          <c:val>
            <c:numRef>
              <c:f>'G 5'!$D$5:$D$324</c:f>
              <c:numCache>
                <c:formatCode>General</c:formatCode>
                <c:ptCount val="320"/>
                <c:pt idx="0">
                  <c:v>-3.7</c:v>
                </c:pt>
                <c:pt idx="1">
                  <c:v>-0.5</c:v>
                </c:pt>
                <c:pt idx="2">
                  <c:v>3.2</c:v>
                </c:pt>
                <c:pt idx="3">
                  <c:v>1.7</c:v>
                </c:pt>
                <c:pt idx="4">
                  <c:v>5.2</c:v>
                </c:pt>
                <c:pt idx="5">
                  <c:v>6.2</c:v>
                </c:pt>
                <c:pt idx="6">
                  <c:v>3.8</c:v>
                </c:pt>
                <c:pt idx="7">
                  <c:v>2.8</c:v>
                </c:pt>
                <c:pt idx="8">
                  <c:v>5.0999999999999996</c:v>
                </c:pt>
                <c:pt idx="9">
                  <c:v>3.3</c:v>
                </c:pt>
                <c:pt idx="10">
                  <c:v>3.1</c:v>
                </c:pt>
                <c:pt idx="11">
                  <c:v>0.8</c:v>
                </c:pt>
                <c:pt idx="12">
                  <c:v>-1.3</c:v>
                </c:pt>
                <c:pt idx="13">
                  <c:v>-2.2999999999999998</c:v>
                </c:pt>
                <c:pt idx="14">
                  <c:v>-4.5999999999999996</c:v>
                </c:pt>
                <c:pt idx="15">
                  <c:v>-10.1</c:v>
                </c:pt>
                <c:pt idx="16">
                  <c:v>-9.5</c:v>
                </c:pt>
                <c:pt idx="17">
                  <c:v>-12.2</c:v>
                </c:pt>
                <c:pt idx="18">
                  <c:v>-14.6</c:v>
                </c:pt>
                <c:pt idx="19">
                  <c:v>-17.2</c:v>
                </c:pt>
                <c:pt idx="20">
                  <c:v>-21.5</c:v>
                </c:pt>
                <c:pt idx="21">
                  <c:v>-24.3</c:v>
                </c:pt>
                <c:pt idx="22">
                  <c:v>-25.8</c:v>
                </c:pt>
                <c:pt idx="23">
                  <c:v>-25.4</c:v>
                </c:pt>
                <c:pt idx="24">
                  <c:v>-25.6</c:v>
                </c:pt>
                <c:pt idx="25">
                  <c:v>-21.2</c:v>
                </c:pt>
                <c:pt idx="26">
                  <c:v>-22</c:v>
                </c:pt>
                <c:pt idx="27">
                  <c:v>-22.3</c:v>
                </c:pt>
                <c:pt idx="28">
                  <c:v>-19.2</c:v>
                </c:pt>
                <c:pt idx="29">
                  <c:v>-21</c:v>
                </c:pt>
                <c:pt idx="30">
                  <c:v>-22.5</c:v>
                </c:pt>
                <c:pt idx="31">
                  <c:v>-24.5</c:v>
                </c:pt>
                <c:pt idx="32">
                  <c:v>-22</c:v>
                </c:pt>
                <c:pt idx="33">
                  <c:v>-22.2</c:v>
                </c:pt>
                <c:pt idx="34">
                  <c:v>-19.899999999999999</c:v>
                </c:pt>
                <c:pt idx="35">
                  <c:v>-20.399999999999999</c:v>
                </c:pt>
                <c:pt idx="36">
                  <c:v>-22</c:v>
                </c:pt>
                <c:pt idx="37">
                  <c:v>-20.6</c:v>
                </c:pt>
                <c:pt idx="38">
                  <c:v>-24.2</c:v>
                </c:pt>
                <c:pt idx="39">
                  <c:v>-26</c:v>
                </c:pt>
                <c:pt idx="40">
                  <c:v>-26.6</c:v>
                </c:pt>
                <c:pt idx="41">
                  <c:v>-28.1</c:v>
                </c:pt>
                <c:pt idx="42">
                  <c:v>-27.5</c:v>
                </c:pt>
                <c:pt idx="43">
                  <c:v>-25.1</c:v>
                </c:pt>
                <c:pt idx="44">
                  <c:v>-25.1</c:v>
                </c:pt>
                <c:pt idx="45">
                  <c:v>-22.2</c:v>
                </c:pt>
                <c:pt idx="46">
                  <c:v>-19.899999999999999</c:v>
                </c:pt>
                <c:pt idx="47">
                  <c:v>-20</c:v>
                </c:pt>
                <c:pt idx="48">
                  <c:v>-19.7</c:v>
                </c:pt>
                <c:pt idx="49">
                  <c:v>-19.8</c:v>
                </c:pt>
                <c:pt idx="50">
                  <c:v>-20.2</c:v>
                </c:pt>
                <c:pt idx="51">
                  <c:v>-16.2</c:v>
                </c:pt>
                <c:pt idx="52">
                  <c:v>-15.7</c:v>
                </c:pt>
                <c:pt idx="53">
                  <c:v>-13.6</c:v>
                </c:pt>
                <c:pt idx="54">
                  <c:v>-12.2</c:v>
                </c:pt>
                <c:pt idx="55">
                  <c:v>-13.7</c:v>
                </c:pt>
                <c:pt idx="56">
                  <c:v>-12.3</c:v>
                </c:pt>
                <c:pt idx="57">
                  <c:v>-11</c:v>
                </c:pt>
                <c:pt idx="58">
                  <c:v>-12</c:v>
                </c:pt>
                <c:pt idx="59">
                  <c:v>-11.3</c:v>
                </c:pt>
                <c:pt idx="60">
                  <c:v>-11.7</c:v>
                </c:pt>
                <c:pt idx="61">
                  <c:v>-15.3</c:v>
                </c:pt>
                <c:pt idx="62">
                  <c:v>-17.3</c:v>
                </c:pt>
                <c:pt idx="63">
                  <c:v>-19.8</c:v>
                </c:pt>
                <c:pt idx="64">
                  <c:v>-19.600000000000001</c:v>
                </c:pt>
                <c:pt idx="65">
                  <c:v>-19.7</c:v>
                </c:pt>
                <c:pt idx="66">
                  <c:v>-16.8</c:v>
                </c:pt>
                <c:pt idx="67">
                  <c:v>-16.600000000000001</c:v>
                </c:pt>
                <c:pt idx="68">
                  <c:v>-13.7</c:v>
                </c:pt>
                <c:pt idx="69">
                  <c:v>-11.7</c:v>
                </c:pt>
                <c:pt idx="70">
                  <c:v>-11.6</c:v>
                </c:pt>
                <c:pt idx="71">
                  <c:v>-9</c:v>
                </c:pt>
                <c:pt idx="72">
                  <c:v>-8.3000000000000007</c:v>
                </c:pt>
                <c:pt idx="73">
                  <c:v>-6.2</c:v>
                </c:pt>
                <c:pt idx="74">
                  <c:v>-4.2</c:v>
                </c:pt>
                <c:pt idx="75">
                  <c:v>-0.1</c:v>
                </c:pt>
                <c:pt idx="76">
                  <c:v>-0.7</c:v>
                </c:pt>
                <c:pt idx="77">
                  <c:v>3.2</c:v>
                </c:pt>
                <c:pt idx="78">
                  <c:v>4.2</c:v>
                </c:pt>
                <c:pt idx="79">
                  <c:v>2.2999999999999998</c:v>
                </c:pt>
                <c:pt idx="80">
                  <c:v>4.0999999999999996</c:v>
                </c:pt>
                <c:pt idx="81">
                  <c:v>5.7</c:v>
                </c:pt>
                <c:pt idx="82">
                  <c:v>6.7</c:v>
                </c:pt>
                <c:pt idx="83">
                  <c:v>8.8000000000000007</c:v>
                </c:pt>
                <c:pt idx="84">
                  <c:v>6.2</c:v>
                </c:pt>
                <c:pt idx="85">
                  <c:v>7.5</c:v>
                </c:pt>
                <c:pt idx="86">
                  <c:v>7.9</c:v>
                </c:pt>
                <c:pt idx="87">
                  <c:v>8.9</c:v>
                </c:pt>
                <c:pt idx="88">
                  <c:v>7.9</c:v>
                </c:pt>
                <c:pt idx="89">
                  <c:v>7.2</c:v>
                </c:pt>
                <c:pt idx="90">
                  <c:v>6.7</c:v>
                </c:pt>
                <c:pt idx="91">
                  <c:v>6.2</c:v>
                </c:pt>
                <c:pt idx="92">
                  <c:v>4.4000000000000004</c:v>
                </c:pt>
                <c:pt idx="93">
                  <c:v>3.5</c:v>
                </c:pt>
                <c:pt idx="94">
                  <c:v>4.7</c:v>
                </c:pt>
                <c:pt idx="95">
                  <c:v>4.3</c:v>
                </c:pt>
                <c:pt idx="96">
                  <c:v>1.7</c:v>
                </c:pt>
                <c:pt idx="97">
                  <c:v>0.8</c:v>
                </c:pt>
                <c:pt idx="98">
                  <c:v>1.4</c:v>
                </c:pt>
                <c:pt idx="99">
                  <c:v>-3.8</c:v>
                </c:pt>
                <c:pt idx="100">
                  <c:v>-4.3</c:v>
                </c:pt>
                <c:pt idx="101">
                  <c:v>-7.7</c:v>
                </c:pt>
                <c:pt idx="102">
                  <c:v>-11.6</c:v>
                </c:pt>
                <c:pt idx="103">
                  <c:v>-12.7</c:v>
                </c:pt>
                <c:pt idx="104">
                  <c:v>-18.3</c:v>
                </c:pt>
                <c:pt idx="105">
                  <c:v>-25.5</c:v>
                </c:pt>
                <c:pt idx="106">
                  <c:v>-36.9</c:v>
                </c:pt>
                <c:pt idx="107">
                  <c:v>-47</c:v>
                </c:pt>
                <c:pt idx="108">
                  <c:v>-49</c:v>
                </c:pt>
                <c:pt idx="109">
                  <c:v>-57</c:v>
                </c:pt>
                <c:pt idx="110">
                  <c:v>-60.2</c:v>
                </c:pt>
                <c:pt idx="111">
                  <c:v>-59.6</c:v>
                </c:pt>
                <c:pt idx="112">
                  <c:v>-60</c:v>
                </c:pt>
                <c:pt idx="113">
                  <c:v>-59.6</c:v>
                </c:pt>
                <c:pt idx="114">
                  <c:v>-57.1</c:v>
                </c:pt>
                <c:pt idx="115">
                  <c:v>-51.5</c:v>
                </c:pt>
                <c:pt idx="116">
                  <c:v>-50.2</c:v>
                </c:pt>
                <c:pt idx="117">
                  <c:v>-47.2</c:v>
                </c:pt>
                <c:pt idx="118">
                  <c:v>-46.8</c:v>
                </c:pt>
                <c:pt idx="119">
                  <c:v>-44.1</c:v>
                </c:pt>
                <c:pt idx="120">
                  <c:v>-40.5</c:v>
                </c:pt>
                <c:pt idx="121">
                  <c:v>-39.799999999999997</c:v>
                </c:pt>
                <c:pt idx="122">
                  <c:v>-36.799999999999997</c:v>
                </c:pt>
                <c:pt idx="123">
                  <c:v>-30.1</c:v>
                </c:pt>
                <c:pt idx="124">
                  <c:v>-26.1</c:v>
                </c:pt>
                <c:pt idx="125">
                  <c:v>-24.2</c:v>
                </c:pt>
                <c:pt idx="126">
                  <c:v>-19.5</c:v>
                </c:pt>
                <c:pt idx="127">
                  <c:v>-16</c:v>
                </c:pt>
                <c:pt idx="128">
                  <c:v>-14.9</c:v>
                </c:pt>
                <c:pt idx="129">
                  <c:v>-12.1</c:v>
                </c:pt>
                <c:pt idx="130">
                  <c:v>-13.1</c:v>
                </c:pt>
                <c:pt idx="131">
                  <c:v>-9.3000000000000007</c:v>
                </c:pt>
                <c:pt idx="132">
                  <c:v>-6.9</c:v>
                </c:pt>
                <c:pt idx="133">
                  <c:v>-6.2</c:v>
                </c:pt>
                <c:pt idx="134">
                  <c:v>-4.0999999999999996</c:v>
                </c:pt>
                <c:pt idx="135">
                  <c:v>-3.3</c:v>
                </c:pt>
                <c:pt idx="136">
                  <c:v>-5.6</c:v>
                </c:pt>
                <c:pt idx="137">
                  <c:v>-5.5</c:v>
                </c:pt>
                <c:pt idx="138">
                  <c:v>-7.7</c:v>
                </c:pt>
                <c:pt idx="139">
                  <c:v>-9.9</c:v>
                </c:pt>
                <c:pt idx="140">
                  <c:v>-13</c:v>
                </c:pt>
                <c:pt idx="141">
                  <c:v>-13.1</c:v>
                </c:pt>
                <c:pt idx="142">
                  <c:v>-16.3</c:v>
                </c:pt>
                <c:pt idx="143">
                  <c:v>-17.2</c:v>
                </c:pt>
                <c:pt idx="144">
                  <c:v>-16.7</c:v>
                </c:pt>
                <c:pt idx="145">
                  <c:v>-16.8</c:v>
                </c:pt>
                <c:pt idx="146">
                  <c:v>-18.600000000000001</c:v>
                </c:pt>
                <c:pt idx="147">
                  <c:v>-19.100000000000001</c:v>
                </c:pt>
                <c:pt idx="148">
                  <c:v>-22.6</c:v>
                </c:pt>
                <c:pt idx="149">
                  <c:v>-22.5</c:v>
                </c:pt>
                <c:pt idx="150">
                  <c:v>-24.1</c:v>
                </c:pt>
                <c:pt idx="151">
                  <c:v>-23.6</c:v>
                </c:pt>
                <c:pt idx="152">
                  <c:v>-25.2</c:v>
                </c:pt>
                <c:pt idx="153">
                  <c:v>-29.6</c:v>
                </c:pt>
                <c:pt idx="154">
                  <c:v>-28</c:v>
                </c:pt>
                <c:pt idx="155">
                  <c:v>-27.7</c:v>
                </c:pt>
                <c:pt idx="156">
                  <c:v>-27.6</c:v>
                </c:pt>
                <c:pt idx="157">
                  <c:v>-25</c:v>
                </c:pt>
                <c:pt idx="158">
                  <c:v>-27.7</c:v>
                </c:pt>
                <c:pt idx="159">
                  <c:v>-29.8</c:v>
                </c:pt>
                <c:pt idx="160">
                  <c:v>-27</c:v>
                </c:pt>
                <c:pt idx="161">
                  <c:v>-24.2</c:v>
                </c:pt>
                <c:pt idx="162">
                  <c:v>-23.5</c:v>
                </c:pt>
                <c:pt idx="163">
                  <c:v>-17.899999999999999</c:v>
                </c:pt>
                <c:pt idx="164">
                  <c:v>-18.5</c:v>
                </c:pt>
                <c:pt idx="165">
                  <c:v>-17.3</c:v>
                </c:pt>
                <c:pt idx="166">
                  <c:v>-15.7</c:v>
                </c:pt>
                <c:pt idx="167">
                  <c:v>-15.7</c:v>
                </c:pt>
                <c:pt idx="168">
                  <c:v>-14.4</c:v>
                </c:pt>
                <c:pt idx="169">
                  <c:v>-13.9</c:v>
                </c:pt>
                <c:pt idx="170">
                  <c:v>-13.5</c:v>
                </c:pt>
                <c:pt idx="171">
                  <c:v>-12.4</c:v>
                </c:pt>
                <c:pt idx="172">
                  <c:v>-13.9</c:v>
                </c:pt>
                <c:pt idx="173">
                  <c:v>-15.5</c:v>
                </c:pt>
                <c:pt idx="174">
                  <c:v>-14.6</c:v>
                </c:pt>
                <c:pt idx="175">
                  <c:v>-13.4</c:v>
                </c:pt>
                <c:pt idx="176">
                  <c:v>-15.6</c:v>
                </c:pt>
                <c:pt idx="177">
                  <c:v>-15.4</c:v>
                </c:pt>
                <c:pt idx="178">
                  <c:v>-13.5</c:v>
                </c:pt>
                <c:pt idx="179">
                  <c:v>-14.4</c:v>
                </c:pt>
                <c:pt idx="180">
                  <c:v>-13.8</c:v>
                </c:pt>
                <c:pt idx="181">
                  <c:v>-13.5</c:v>
                </c:pt>
                <c:pt idx="182">
                  <c:v>-9.9</c:v>
                </c:pt>
                <c:pt idx="183">
                  <c:v>-9</c:v>
                </c:pt>
                <c:pt idx="184">
                  <c:v>-9.9</c:v>
                </c:pt>
                <c:pt idx="185">
                  <c:v>-10</c:v>
                </c:pt>
                <c:pt idx="186">
                  <c:v>-9.3000000000000007</c:v>
                </c:pt>
                <c:pt idx="187">
                  <c:v>-8.5</c:v>
                </c:pt>
                <c:pt idx="188">
                  <c:v>-10</c:v>
                </c:pt>
                <c:pt idx="189">
                  <c:v>-10.3</c:v>
                </c:pt>
                <c:pt idx="190">
                  <c:v>-10.9</c:v>
                </c:pt>
                <c:pt idx="191">
                  <c:v>-8.9</c:v>
                </c:pt>
                <c:pt idx="192">
                  <c:v>-8.9</c:v>
                </c:pt>
                <c:pt idx="193">
                  <c:v>-10.8</c:v>
                </c:pt>
                <c:pt idx="194">
                  <c:v>-9.8000000000000007</c:v>
                </c:pt>
                <c:pt idx="195">
                  <c:v>-10.5</c:v>
                </c:pt>
                <c:pt idx="196">
                  <c:v>-10.3</c:v>
                </c:pt>
                <c:pt idx="197">
                  <c:v>-9.6999999999999993</c:v>
                </c:pt>
                <c:pt idx="198">
                  <c:v>-8.3000000000000007</c:v>
                </c:pt>
                <c:pt idx="199">
                  <c:v>-10.8</c:v>
                </c:pt>
                <c:pt idx="200">
                  <c:v>-7.6</c:v>
                </c:pt>
                <c:pt idx="201">
                  <c:v>-7.8</c:v>
                </c:pt>
                <c:pt idx="202">
                  <c:v>-8.1999999999999993</c:v>
                </c:pt>
                <c:pt idx="203">
                  <c:v>-4.7</c:v>
                </c:pt>
                <c:pt idx="204">
                  <c:v>-5</c:v>
                </c:pt>
                <c:pt idx="205">
                  <c:v>-2.2999999999999998</c:v>
                </c:pt>
                <c:pt idx="206">
                  <c:v>-2.4</c:v>
                </c:pt>
                <c:pt idx="207">
                  <c:v>0.3</c:v>
                </c:pt>
                <c:pt idx="208">
                  <c:v>0</c:v>
                </c:pt>
                <c:pt idx="209">
                  <c:v>3.2</c:v>
                </c:pt>
                <c:pt idx="210">
                  <c:v>4.0999999999999996</c:v>
                </c:pt>
                <c:pt idx="211">
                  <c:v>3.2</c:v>
                </c:pt>
                <c:pt idx="212">
                  <c:v>5.6</c:v>
                </c:pt>
                <c:pt idx="213">
                  <c:v>7.9</c:v>
                </c:pt>
                <c:pt idx="214">
                  <c:v>8.5</c:v>
                </c:pt>
                <c:pt idx="215">
                  <c:v>9</c:v>
                </c:pt>
                <c:pt idx="216">
                  <c:v>9.5</c:v>
                </c:pt>
                <c:pt idx="217">
                  <c:v>8.1999999999999993</c:v>
                </c:pt>
                <c:pt idx="218">
                  <c:v>6.5</c:v>
                </c:pt>
                <c:pt idx="219">
                  <c:v>6.2</c:v>
                </c:pt>
                <c:pt idx="220">
                  <c:v>7.4</c:v>
                </c:pt>
                <c:pt idx="221">
                  <c:v>7</c:v>
                </c:pt>
                <c:pt idx="222">
                  <c:v>5.4</c:v>
                </c:pt>
                <c:pt idx="223">
                  <c:v>3.6</c:v>
                </c:pt>
                <c:pt idx="224">
                  <c:v>5.6</c:v>
                </c:pt>
                <c:pt idx="225">
                  <c:v>1.6</c:v>
                </c:pt>
                <c:pt idx="226">
                  <c:v>2.2999999999999998</c:v>
                </c:pt>
                <c:pt idx="227">
                  <c:v>-0.6</c:v>
                </c:pt>
                <c:pt idx="228">
                  <c:v>-2.1</c:v>
                </c:pt>
                <c:pt idx="229">
                  <c:v>-3.2</c:v>
                </c:pt>
                <c:pt idx="230">
                  <c:v>-5</c:v>
                </c:pt>
                <c:pt idx="231">
                  <c:v>-6.5</c:v>
                </c:pt>
                <c:pt idx="232">
                  <c:v>-7.2</c:v>
                </c:pt>
                <c:pt idx="233">
                  <c:v>-9.9</c:v>
                </c:pt>
                <c:pt idx="234">
                  <c:v>-13.8</c:v>
                </c:pt>
                <c:pt idx="235">
                  <c:v>-11.7</c:v>
                </c:pt>
                <c:pt idx="236">
                  <c:v>-15.8</c:v>
                </c:pt>
                <c:pt idx="237">
                  <c:v>-16.2</c:v>
                </c:pt>
                <c:pt idx="238">
                  <c:v>-15.6</c:v>
                </c:pt>
                <c:pt idx="239">
                  <c:v>-17</c:v>
                </c:pt>
                <c:pt idx="240">
                  <c:v>-15.7</c:v>
                </c:pt>
                <c:pt idx="241">
                  <c:v>-12.9</c:v>
                </c:pt>
                <c:pt idx="242">
                  <c:v>-16.2</c:v>
                </c:pt>
                <c:pt idx="243">
                  <c:v>-43.3</c:v>
                </c:pt>
                <c:pt idx="244">
                  <c:v>-52.8</c:v>
                </c:pt>
                <c:pt idx="245">
                  <c:v>-50.9</c:v>
                </c:pt>
                <c:pt idx="246">
                  <c:v>-43.8</c:v>
                </c:pt>
                <c:pt idx="247">
                  <c:v>-34.5</c:v>
                </c:pt>
                <c:pt idx="248">
                  <c:v>-31</c:v>
                </c:pt>
                <c:pt idx="249">
                  <c:v>-24</c:v>
                </c:pt>
                <c:pt idx="250">
                  <c:v>-21</c:v>
                </c:pt>
                <c:pt idx="251">
                  <c:v>-15.9</c:v>
                </c:pt>
                <c:pt idx="252">
                  <c:v>-13.9</c:v>
                </c:pt>
                <c:pt idx="253">
                  <c:v>-12.8</c:v>
                </c:pt>
                <c:pt idx="254">
                  <c:v>-7.7</c:v>
                </c:pt>
                <c:pt idx="255">
                  <c:v>-0.8</c:v>
                </c:pt>
                <c:pt idx="256">
                  <c:v>4.8</c:v>
                </c:pt>
                <c:pt idx="257">
                  <c:v>9.8000000000000007</c:v>
                </c:pt>
                <c:pt idx="258">
                  <c:v>12.6</c:v>
                </c:pt>
                <c:pt idx="259">
                  <c:v>11.5</c:v>
                </c:pt>
                <c:pt idx="260">
                  <c:v>11.9</c:v>
                </c:pt>
                <c:pt idx="261">
                  <c:v>12.5</c:v>
                </c:pt>
                <c:pt idx="262">
                  <c:v>14.3</c:v>
                </c:pt>
                <c:pt idx="263">
                  <c:v>14.5</c:v>
                </c:pt>
                <c:pt idx="264">
                  <c:v>13.8</c:v>
                </c:pt>
                <c:pt idx="265">
                  <c:v>14.1</c:v>
                </c:pt>
                <c:pt idx="266">
                  <c:v>13</c:v>
                </c:pt>
                <c:pt idx="267">
                  <c:v>12.8</c:v>
                </c:pt>
                <c:pt idx="268">
                  <c:v>7.4</c:v>
                </c:pt>
                <c:pt idx="269">
                  <c:v>10</c:v>
                </c:pt>
                <c:pt idx="270">
                  <c:v>5.6</c:v>
                </c:pt>
                <c:pt idx="271">
                  <c:v>1.7</c:v>
                </c:pt>
                <c:pt idx="272">
                  <c:v>1.9</c:v>
                </c:pt>
                <c:pt idx="273">
                  <c:v>0.6</c:v>
                </c:pt>
                <c:pt idx="274">
                  <c:v>-2.5</c:v>
                </c:pt>
                <c:pt idx="275">
                  <c:v>-2.1</c:v>
                </c:pt>
                <c:pt idx="276">
                  <c:v>-2.2000000000000002</c:v>
                </c:pt>
                <c:pt idx="277">
                  <c:v>-3.9</c:v>
                </c:pt>
                <c:pt idx="278">
                  <c:v>-4.7</c:v>
                </c:pt>
                <c:pt idx="279">
                  <c:v>-7.7</c:v>
                </c:pt>
                <c:pt idx="280">
                  <c:v>-11.6</c:v>
                </c:pt>
                <c:pt idx="281">
                  <c:v>-13.2</c:v>
                </c:pt>
                <c:pt idx="282">
                  <c:v>-15.5</c:v>
                </c:pt>
                <c:pt idx="283">
                  <c:v>-19.600000000000001</c:v>
                </c:pt>
                <c:pt idx="284">
                  <c:v>-17.5</c:v>
                </c:pt>
                <c:pt idx="285">
                  <c:v>-19</c:v>
                </c:pt>
                <c:pt idx="286">
                  <c:v>-19.7</c:v>
                </c:pt>
                <c:pt idx="287">
                  <c:v>-20.399999999999999</c:v>
                </c:pt>
                <c:pt idx="288">
                  <c:v>-20.8</c:v>
                </c:pt>
                <c:pt idx="289">
                  <c:v>-20.7</c:v>
                </c:pt>
                <c:pt idx="290">
                  <c:v>-19.399999999999999</c:v>
                </c:pt>
                <c:pt idx="291">
                  <c:v>-23.8</c:v>
                </c:pt>
                <c:pt idx="292">
                  <c:v>-23</c:v>
                </c:pt>
                <c:pt idx="293">
                  <c:v>-22.2</c:v>
                </c:pt>
                <c:pt idx="294">
                  <c:v>-24.4</c:v>
                </c:pt>
                <c:pt idx="295">
                  <c:v>-25</c:v>
                </c:pt>
                <c:pt idx="296">
                  <c:v>-25.8</c:v>
                </c:pt>
                <c:pt idx="297">
                  <c:v>-28.3</c:v>
                </c:pt>
                <c:pt idx="298">
                  <c:v>-24.7</c:v>
                </c:pt>
                <c:pt idx="299">
                  <c:v>-27.2</c:v>
                </c:pt>
                <c:pt idx="300">
                  <c:v>-28.3</c:v>
                </c:pt>
                <c:pt idx="301">
                  <c:v>-26.5</c:v>
                </c:pt>
                <c:pt idx="302">
                  <c:v>-26.5</c:v>
                </c:pt>
                <c:pt idx="303">
                  <c:v>-25</c:v>
                </c:pt>
                <c:pt idx="304">
                  <c:v>-24.5</c:v>
                </c:pt>
                <c:pt idx="305">
                  <c:v>-27.4</c:v>
                </c:pt>
                <c:pt idx="306">
                  <c:v>-26.9</c:v>
                </c:pt>
                <c:pt idx="307">
                  <c:v>-24.9</c:v>
                </c:pt>
                <c:pt idx="308">
                  <c:v>-26.2</c:v>
                </c:pt>
                <c:pt idx="309">
                  <c:v>-23.1</c:v>
                </c:pt>
                <c:pt idx="310">
                  <c:v>-24.3</c:v>
                </c:pt>
                <c:pt idx="311">
                  <c:v>-23.2</c:v>
                </c:pt>
                <c:pt idx="312">
                  <c:v>-21.2</c:v>
                </c:pt>
                <c:pt idx="313">
                  <c:v>-21.2</c:v>
                </c:pt>
                <c:pt idx="314">
                  <c:v>-19.3</c:v>
                </c:pt>
                <c:pt idx="315">
                  <c:v>-19.3</c:v>
                </c:pt>
                <c:pt idx="316">
                  <c:v>-18.100000000000001</c:v>
                </c:pt>
                <c:pt idx="317">
                  <c:v>-19.7</c:v>
                </c:pt>
                <c:pt idx="318">
                  <c:v>-17.8</c:v>
                </c:pt>
                <c:pt idx="319">
                  <c:v>-18.399999999999999</c:v>
                </c:pt>
              </c:numCache>
            </c:numRef>
          </c:val>
          <c:smooth val="0"/>
          <c:extLst>
            <c:ext xmlns:c16="http://schemas.microsoft.com/office/drawing/2014/chart" uri="{C3380CC4-5D6E-409C-BE32-E72D297353CC}">
              <c16:uniqueId val="{00000000-BE61-4F38-AC9F-03A57847C863}"/>
            </c:ext>
          </c:extLst>
        </c:ser>
        <c:ser>
          <c:idx val="1"/>
          <c:order val="1"/>
          <c:tx>
            <c:strRef>
              <c:f>'G 5'!$E$3</c:f>
              <c:strCache>
                <c:ptCount val="1"/>
                <c:pt idx="0">
                  <c:v>Germany</c:v>
                </c:pt>
              </c:strCache>
            </c:strRef>
          </c:tx>
          <c:spPr>
            <a:ln w="22225" cap="rnd">
              <a:solidFill>
                <a:srgbClr val="2EAAE1"/>
              </a:solidFill>
              <a:prstDash val="solid"/>
              <a:round/>
            </a:ln>
            <a:effectLst/>
          </c:spPr>
          <c:marker>
            <c:symbol val="none"/>
          </c:marker>
          <c:cat>
            <c:numRef>
              <c:f>'G 5'!$C$5:$C$324</c:f>
              <c:numCache>
                <c:formatCode>m/d/yyyy</c:formatCode>
                <c:ptCount val="320"/>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pt idx="312">
                  <c:v>46053</c:v>
                </c:pt>
                <c:pt idx="313">
                  <c:v>46081</c:v>
                </c:pt>
                <c:pt idx="314">
                  <c:v>46112</c:v>
                </c:pt>
                <c:pt idx="315">
                  <c:v>46142</c:v>
                </c:pt>
                <c:pt idx="316">
                  <c:v>46173</c:v>
                </c:pt>
                <c:pt idx="317">
                  <c:v>46203</c:v>
                </c:pt>
                <c:pt idx="318">
                  <c:v>46234</c:v>
                </c:pt>
                <c:pt idx="319">
                  <c:v>46265</c:v>
                </c:pt>
              </c:numCache>
            </c:numRef>
          </c:cat>
          <c:val>
            <c:numRef>
              <c:f>'G 5'!$E$5:$E$324</c:f>
              <c:numCache>
                <c:formatCode>General</c:formatCode>
                <c:ptCount val="320"/>
                <c:pt idx="0">
                  <c:v>-16.600000000000001</c:v>
                </c:pt>
                <c:pt idx="1">
                  <c:v>-13.3</c:v>
                </c:pt>
                <c:pt idx="2">
                  <c:v>-8.6999999999999993</c:v>
                </c:pt>
                <c:pt idx="3">
                  <c:v>-10.1</c:v>
                </c:pt>
                <c:pt idx="4">
                  <c:v>-6.9</c:v>
                </c:pt>
                <c:pt idx="5">
                  <c:v>-6.3</c:v>
                </c:pt>
                <c:pt idx="6">
                  <c:v>-5.7</c:v>
                </c:pt>
                <c:pt idx="7">
                  <c:v>-3.2</c:v>
                </c:pt>
                <c:pt idx="8">
                  <c:v>-3.3</c:v>
                </c:pt>
                <c:pt idx="9">
                  <c:v>-2.4</c:v>
                </c:pt>
                <c:pt idx="10">
                  <c:v>-1.7</c:v>
                </c:pt>
                <c:pt idx="11">
                  <c:v>-3.8</c:v>
                </c:pt>
                <c:pt idx="12">
                  <c:v>-4.8</c:v>
                </c:pt>
                <c:pt idx="13">
                  <c:v>-6.4</c:v>
                </c:pt>
                <c:pt idx="14">
                  <c:v>-9.8000000000000007</c:v>
                </c:pt>
                <c:pt idx="15">
                  <c:v>-16.399999999999999</c:v>
                </c:pt>
                <c:pt idx="16">
                  <c:v>-16.3</c:v>
                </c:pt>
                <c:pt idx="17">
                  <c:v>-21.1</c:v>
                </c:pt>
                <c:pt idx="18">
                  <c:v>-21.1</c:v>
                </c:pt>
                <c:pt idx="19">
                  <c:v>-23.9</c:v>
                </c:pt>
                <c:pt idx="20">
                  <c:v>-28</c:v>
                </c:pt>
                <c:pt idx="21">
                  <c:v>-32.700000000000003</c:v>
                </c:pt>
                <c:pt idx="22">
                  <c:v>-33.799999999999997</c:v>
                </c:pt>
                <c:pt idx="23">
                  <c:v>-33.9</c:v>
                </c:pt>
                <c:pt idx="24">
                  <c:v>-34.1</c:v>
                </c:pt>
                <c:pt idx="25">
                  <c:v>-33.700000000000003</c:v>
                </c:pt>
                <c:pt idx="26">
                  <c:v>-34.6</c:v>
                </c:pt>
                <c:pt idx="27">
                  <c:v>-34.700000000000003</c:v>
                </c:pt>
                <c:pt idx="28">
                  <c:v>-31.3</c:v>
                </c:pt>
                <c:pt idx="29">
                  <c:v>-32.6</c:v>
                </c:pt>
                <c:pt idx="30">
                  <c:v>-32</c:v>
                </c:pt>
                <c:pt idx="31">
                  <c:v>-33.6</c:v>
                </c:pt>
                <c:pt idx="32">
                  <c:v>-33.700000000000003</c:v>
                </c:pt>
                <c:pt idx="33">
                  <c:v>-31.7</c:v>
                </c:pt>
                <c:pt idx="34">
                  <c:v>-29.5</c:v>
                </c:pt>
                <c:pt idx="35">
                  <c:v>-30.8</c:v>
                </c:pt>
                <c:pt idx="36">
                  <c:v>-31.6</c:v>
                </c:pt>
                <c:pt idx="37">
                  <c:v>-28.4</c:v>
                </c:pt>
                <c:pt idx="38">
                  <c:v>-31.2</c:v>
                </c:pt>
                <c:pt idx="39">
                  <c:v>-32.9</c:v>
                </c:pt>
                <c:pt idx="40">
                  <c:v>-31.9</c:v>
                </c:pt>
                <c:pt idx="41">
                  <c:v>-33.299999999999997</c:v>
                </c:pt>
                <c:pt idx="42">
                  <c:v>-34.299999999999997</c:v>
                </c:pt>
                <c:pt idx="43">
                  <c:v>-31.3</c:v>
                </c:pt>
                <c:pt idx="44">
                  <c:v>-31.6</c:v>
                </c:pt>
                <c:pt idx="45">
                  <c:v>-29.6</c:v>
                </c:pt>
                <c:pt idx="46">
                  <c:v>-25.8</c:v>
                </c:pt>
                <c:pt idx="47">
                  <c:v>-27.2</c:v>
                </c:pt>
                <c:pt idx="48">
                  <c:v>-25.6</c:v>
                </c:pt>
                <c:pt idx="49">
                  <c:v>-26</c:v>
                </c:pt>
                <c:pt idx="50">
                  <c:v>-26.6</c:v>
                </c:pt>
                <c:pt idx="51">
                  <c:v>-21.2</c:v>
                </c:pt>
                <c:pt idx="52">
                  <c:v>-20.100000000000001</c:v>
                </c:pt>
                <c:pt idx="53">
                  <c:v>-19.100000000000001</c:v>
                </c:pt>
                <c:pt idx="54">
                  <c:v>-15.3</c:v>
                </c:pt>
                <c:pt idx="55">
                  <c:v>-15.1</c:v>
                </c:pt>
                <c:pt idx="56">
                  <c:v>-13.9</c:v>
                </c:pt>
                <c:pt idx="57">
                  <c:v>-12.9</c:v>
                </c:pt>
                <c:pt idx="58">
                  <c:v>-13</c:v>
                </c:pt>
                <c:pt idx="59">
                  <c:v>-10.6</c:v>
                </c:pt>
                <c:pt idx="60">
                  <c:v>-11.1</c:v>
                </c:pt>
                <c:pt idx="61">
                  <c:v>-15</c:v>
                </c:pt>
                <c:pt idx="62">
                  <c:v>-18</c:v>
                </c:pt>
                <c:pt idx="63">
                  <c:v>-19.7</c:v>
                </c:pt>
                <c:pt idx="64">
                  <c:v>-19</c:v>
                </c:pt>
                <c:pt idx="65">
                  <c:v>-20.7</c:v>
                </c:pt>
                <c:pt idx="66">
                  <c:v>-18.5</c:v>
                </c:pt>
                <c:pt idx="67">
                  <c:v>-18.2</c:v>
                </c:pt>
                <c:pt idx="68">
                  <c:v>-14.3</c:v>
                </c:pt>
                <c:pt idx="69">
                  <c:v>-11.3</c:v>
                </c:pt>
                <c:pt idx="70">
                  <c:v>-11.9</c:v>
                </c:pt>
                <c:pt idx="71">
                  <c:v>-9.1</c:v>
                </c:pt>
                <c:pt idx="72">
                  <c:v>-6.8</c:v>
                </c:pt>
                <c:pt idx="73">
                  <c:v>-4.2</c:v>
                </c:pt>
                <c:pt idx="74">
                  <c:v>-2.8</c:v>
                </c:pt>
                <c:pt idx="75">
                  <c:v>2.7</c:v>
                </c:pt>
                <c:pt idx="76">
                  <c:v>2.6</c:v>
                </c:pt>
                <c:pt idx="77">
                  <c:v>6.6</c:v>
                </c:pt>
                <c:pt idx="78">
                  <c:v>8.3000000000000007</c:v>
                </c:pt>
                <c:pt idx="79">
                  <c:v>7.8</c:v>
                </c:pt>
                <c:pt idx="80">
                  <c:v>11.7</c:v>
                </c:pt>
                <c:pt idx="81">
                  <c:v>14.9</c:v>
                </c:pt>
                <c:pt idx="82">
                  <c:v>16.100000000000001</c:v>
                </c:pt>
                <c:pt idx="83">
                  <c:v>19.2</c:v>
                </c:pt>
                <c:pt idx="84">
                  <c:v>16.100000000000001</c:v>
                </c:pt>
                <c:pt idx="85">
                  <c:v>14.8</c:v>
                </c:pt>
                <c:pt idx="86">
                  <c:v>13.4</c:v>
                </c:pt>
                <c:pt idx="87">
                  <c:v>14.4</c:v>
                </c:pt>
                <c:pt idx="88">
                  <c:v>13.6</c:v>
                </c:pt>
                <c:pt idx="89">
                  <c:v>13.7</c:v>
                </c:pt>
                <c:pt idx="90">
                  <c:v>13.4</c:v>
                </c:pt>
                <c:pt idx="91">
                  <c:v>13.4</c:v>
                </c:pt>
                <c:pt idx="92">
                  <c:v>11.8</c:v>
                </c:pt>
                <c:pt idx="93">
                  <c:v>11.3</c:v>
                </c:pt>
                <c:pt idx="94">
                  <c:v>10.5</c:v>
                </c:pt>
                <c:pt idx="95">
                  <c:v>12</c:v>
                </c:pt>
                <c:pt idx="96">
                  <c:v>9</c:v>
                </c:pt>
                <c:pt idx="97">
                  <c:v>9.3000000000000007</c:v>
                </c:pt>
                <c:pt idx="98">
                  <c:v>9.6999999999999993</c:v>
                </c:pt>
                <c:pt idx="99">
                  <c:v>4.5999999999999996</c:v>
                </c:pt>
                <c:pt idx="100">
                  <c:v>6.8</c:v>
                </c:pt>
                <c:pt idx="101">
                  <c:v>2.1</c:v>
                </c:pt>
                <c:pt idx="102">
                  <c:v>-1.9</c:v>
                </c:pt>
                <c:pt idx="103">
                  <c:v>-4.3</c:v>
                </c:pt>
                <c:pt idx="104">
                  <c:v>-9.3000000000000007</c:v>
                </c:pt>
                <c:pt idx="105">
                  <c:v>-16.100000000000001</c:v>
                </c:pt>
                <c:pt idx="106">
                  <c:v>-31.2</c:v>
                </c:pt>
                <c:pt idx="107">
                  <c:v>-41.4</c:v>
                </c:pt>
                <c:pt idx="108">
                  <c:v>-47.8</c:v>
                </c:pt>
                <c:pt idx="109">
                  <c:v>-56.7</c:v>
                </c:pt>
                <c:pt idx="110">
                  <c:v>-61</c:v>
                </c:pt>
                <c:pt idx="111">
                  <c:v>-61</c:v>
                </c:pt>
                <c:pt idx="112">
                  <c:v>-62.8</c:v>
                </c:pt>
                <c:pt idx="113">
                  <c:v>-62.5</c:v>
                </c:pt>
                <c:pt idx="114">
                  <c:v>-60</c:v>
                </c:pt>
                <c:pt idx="115">
                  <c:v>-53.9</c:v>
                </c:pt>
                <c:pt idx="116">
                  <c:v>-51.2</c:v>
                </c:pt>
                <c:pt idx="117">
                  <c:v>-49.6</c:v>
                </c:pt>
                <c:pt idx="118">
                  <c:v>-47.3</c:v>
                </c:pt>
                <c:pt idx="119">
                  <c:v>-44.8</c:v>
                </c:pt>
                <c:pt idx="120">
                  <c:v>-39.200000000000003</c:v>
                </c:pt>
                <c:pt idx="121">
                  <c:v>-38.5</c:v>
                </c:pt>
                <c:pt idx="122">
                  <c:v>-34.6</c:v>
                </c:pt>
                <c:pt idx="123">
                  <c:v>-23.7</c:v>
                </c:pt>
                <c:pt idx="124">
                  <c:v>-19.3</c:v>
                </c:pt>
                <c:pt idx="125">
                  <c:v>-13.9</c:v>
                </c:pt>
                <c:pt idx="126">
                  <c:v>-6.9</c:v>
                </c:pt>
                <c:pt idx="127">
                  <c:v>-2.1</c:v>
                </c:pt>
                <c:pt idx="128">
                  <c:v>-0.3</c:v>
                </c:pt>
                <c:pt idx="129">
                  <c:v>2.9</c:v>
                </c:pt>
                <c:pt idx="130">
                  <c:v>2.2000000000000002</c:v>
                </c:pt>
                <c:pt idx="131">
                  <c:v>5.2</c:v>
                </c:pt>
                <c:pt idx="132">
                  <c:v>6.1</c:v>
                </c:pt>
                <c:pt idx="133">
                  <c:v>9.6999999999999993</c:v>
                </c:pt>
                <c:pt idx="134">
                  <c:v>10.4</c:v>
                </c:pt>
                <c:pt idx="135">
                  <c:v>11.8</c:v>
                </c:pt>
                <c:pt idx="136">
                  <c:v>11.8</c:v>
                </c:pt>
                <c:pt idx="137">
                  <c:v>12.2</c:v>
                </c:pt>
                <c:pt idx="138">
                  <c:v>10.6</c:v>
                </c:pt>
                <c:pt idx="139">
                  <c:v>7.8</c:v>
                </c:pt>
                <c:pt idx="140">
                  <c:v>5.2</c:v>
                </c:pt>
                <c:pt idx="141">
                  <c:v>3.7</c:v>
                </c:pt>
                <c:pt idx="142">
                  <c:v>-0.4</c:v>
                </c:pt>
                <c:pt idx="143">
                  <c:v>-0.2</c:v>
                </c:pt>
                <c:pt idx="144">
                  <c:v>0.3</c:v>
                </c:pt>
                <c:pt idx="145">
                  <c:v>0</c:v>
                </c:pt>
                <c:pt idx="146">
                  <c:v>-3.7</c:v>
                </c:pt>
                <c:pt idx="147">
                  <c:v>-3.5</c:v>
                </c:pt>
                <c:pt idx="148">
                  <c:v>-8.9</c:v>
                </c:pt>
                <c:pt idx="149">
                  <c:v>-10.1</c:v>
                </c:pt>
                <c:pt idx="150">
                  <c:v>-12.6</c:v>
                </c:pt>
                <c:pt idx="151">
                  <c:v>-14</c:v>
                </c:pt>
                <c:pt idx="152">
                  <c:v>-17.100000000000001</c:v>
                </c:pt>
                <c:pt idx="153">
                  <c:v>-22.2</c:v>
                </c:pt>
                <c:pt idx="154">
                  <c:v>-20.7</c:v>
                </c:pt>
                <c:pt idx="155">
                  <c:v>-19.3</c:v>
                </c:pt>
                <c:pt idx="156">
                  <c:v>-19.3</c:v>
                </c:pt>
                <c:pt idx="157">
                  <c:v>-16</c:v>
                </c:pt>
                <c:pt idx="158">
                  <c:v>-19.7</c:v>
                </c:pt>
                <c:pt idx="159">
                  <c:v>-19.7</c:v>
                </c:pt>
                <c:pt idx="160">
                  <c:v>-18.899999999999999</c:v>
                </c:pt>
                <c:pt idx="161">
                  <c:v>-14.9</c:v>
                </c:pt>
                <c:pt idx="162">
                  <c:v>-16.399999999999999</c:v>
                </c:pt>
                <c:pt idx="163">
                  <c:v>-9.4</c:v>
                </c:pt>
                <c:pt idx="164">
                  <c:v>-9.9</c:v>
                </c:pt>
                <c:pt idx="165">
                  <c:v>-7.7</c:v>
                </c:pt>
                <c:pt idx="166">
                  <c:v>-6.9</c:v>
                </c:pt>
                <c:pt idx="167">
                  <c:v>-7.3</c:v>
                </c:pt>
                <c:pt idx="168">
                  <c:v>-7.6</c:v>
                </c:pt>
                <c:pt idx="169">
                  <c:v>-6.3</c:v>
                </c:pt>
                <c:pt idx="170">
                  <c:v>-5.5</c:v>
                </c:pt>
                <c:pt idx="171">
                  <c:v>-6.3</c:v>
                </c:pt>
                <c:pt idx="172">
                  <c:v>-6.3</c:v>
                </c:pt>
                <c:pt idx="173">
                  <c:v>-6.9</c:v>
                </c:pt>
                <c:pt idx="174">
                  <c:v>-8</c:v>
                </c:pt>
                <c:pt idx="175">
                  <c:v>-8.5</c:v>
                </c:pt>
                <c:pt idx="176">
                  <c:v>-12</c:v>
                </c:pt>
                <c:pt idx="177">
                  <c:v>-13.6</c:v>
                </c:pt>
                <c:pt idx="178">
                  <c:v>-10.4</c:v>
                </c:pt>
                <c:pt idx="179">
                  <c:v>-9.6999999999999993</c:v>
                </c:pt>
                <c:pt idx="180">
                  <c:v>-8.6999999999999993</c:v>
                </c:pt>
                <c:pt idx="181">
                  <c:v>-8</c:v>
                </c:pt>
                <c:pt idx="182">
                  <c:v>-4.9000000000000004</c:v>
                </c:pt>
                <c:pt idx="183">
                  <c:v>-4.5999999999999996</c:v>
                </c:pt>
                <c:pt idx="184">
                  <c:v>-6.3</c:v>
                </c:pt>
                <c:pt idx="185">
                  <c:v>-6.8</c:v>
                </c:pt>
                <c:pt idx="186">
                  <c:v>-5.2</c:v>
                </c:pt>
                <c:pt idx="187">
                  <c:v>-5.9</c:v>
                </c:pt>
                <c:pt idx="188">
                  <c:v>-9.1</c:v>
                </c:pt>
                <c:pt idx="189">
                  <c:v>-10.1</c:v>
                </c:pt>
                <c:pt idx="190">
                  <c:v>-9.8000000000000007</c:v>
                </c:pt>
                <c:pt idx="191">
                  <c:v>-8</c:v>
                </c:pt>
                <c:pt idx="192">
                  <c:v>-6.6</c:v>
                </c:pt>
                <c:pt idx="193">
                  <c:v>-9.6</c:v>
                </c:pt>
                <c:pt idx="194">
                  <c:v>-8.9</c:v>
                </c:pt>
                <c:pt idx="195">
                  <c:v>-10.6</c:v>
                </c:pt>
                <c:pt idx="196">
                  <c:v>-8.1999999999999993</c:v>
                </c:pt>
                <c:pt idx="197">
                  <c:v>-7.9</c:v>
                </c:pt>
                <c:pt idx="198">
                  <c:v>-5.0999999999999996</c:v>
                </c:pt>
                <c:pt idx="199">
                  <c:v>-9.8000000000000007</c:v>
                </c:pt>
                <c:pt idx="200">
                  <c:v>-5</c:v>
                </c:pt>
                <c:pt idx="201">
                  <c:v>-5.5</c:v>
                </c:pt>
                <c:pt idx="202">
                  <c:v>-5.5</c:v>
                </c:pt>
                <c:pt idx="203">
                  <c:v>-2.2999999999999998</c:v>
                </c:pt>
                <c:pt idx="204">
                  <c:v>-1.6</c:v>
                </c:pt>
                <c:pt idx="205">
                  <c:v>2.4</c:v>
                </c:pt>
                <c:pt idx="206">
                  <c:v>2.5</c:v>
                </c:pt>
                <c:pt idx="207">
                  <c:v>7.7</c:v>
                </c:pt>
                <c:pt idx="208">
                  <c:v>7.8</c:v>
                </c:pt>
                <c:pt idx="209">
                  <c:v>13.1</c:v>
                </c:pt>
                <c:pt idx="210">
                  <c:v>13.1</c:v>
                </c:pt>
                <c:pt idx="211">
                  <c:v>13.8</c:v>
                </c:pt>
                <c:pt idx="212">
                  <c:v>15.2</c:v>
                </c:pt>
                <c:pt idx="213">
                  <c:v>18</c:v>
                </c:pt>
                <c:pt idx="214">
                  <c:v>16.8</c:v>
                </c:pt>
                <c:pt idx="215">
                  <c:v>18.899999999999999</c:v>
                </c:pt>
                <c:pt idx="216">
                  <c:v>21.5</c:v>
                </c:pt>
                <c:pt idx="217">
                  <c:v>19.2</c:v>
                </c:pt>
                <c:pt idx="218">
                  <c:v>15.6</c:v>
                </c:pt>
                <c:pt idx="219">
                  <c:v>17.399999999999999</c:v>
                </c:pt>
                <c:pt idx="220">
                  <c:v>19.899999999999999</c:v>
                </c:pt>
                <c:pt idx="221">
                  <c:v>18.2</c:v>
                </c:pt>
                <c:pt idx="222">
                  <c:v>17.2</c:v>
                </c:pt>
                <c:pt idx="223">
                  <c:v>16.100000000000001</c:v>
                </c:pt>
                <c:pt idx="224">
                  <c:v>16</c:v>
                </c:pt>
                <c:pt idx="225">
                  <c:v>10.199999999999999</c:v>
                </c:pt>
                <c:pt idx="226">
                  <c:v>10.3</c:v>
                </c:pt>
                <c:pt idx="227">
                  <c:v>6.2</c:v>
                </c:pt>
                <c:pt idx="228">
                  <c:v>4.2</c:v>
                </c:pt>
                <c:pt idx="229">
                  <c:v>2.8</c:v>
                </c:pt>
                <c:pt idx="230">
                  <c:v>0.9</c:v>
                </c:pt>
                <c:pt idx="231">
                  <c:v>-2.9</c:v>
                </c:pt>
                <c:pt idx="232">
                  <c:v>-8.1</c:v>
                </c:pt>
                <c:pt idx="233">
                  <c:v>-12.3</c:v>
                </c:pt>
                <c:pt idx="234">
                  <c:v>-17.100000000000001</c:v>
                </c:pt>
                <c:pt idx="235">
                  <c:v>-17.399999999999999</c:v>
                </c:pt>
                <c:pt idx="236">
                  <c:v>-23.3</c:v>
                </c:pt>
                <c:pt idx="237">
                  <c:v>-22</c:v>
                </c:pt>
                <c:pt idx="238">
                  <c:v>-25.3</c:v>
                </c:pt>
                <c:pt idx="239">
                  <c:v>-25.4</c:v>
                </c:pt>
                <c:pt idx="240">
                  <c:v>-23.7</c:v>
                </c:pt>
                <c:pt idx="241">
                  <c:v>-20.5</c:v>
                </c:pt>
                <c:pt idx="242">
                  <c:v>-20.5</c:v>
                </c:pt>
                <c:pt idx="243">
                  <c:v>-36.1</c:v>
                </c:pt>
                <c:pt idx="244">
                  <c:v>-46.2</c:v>
                </c:pt>
                <c:pt idx="245">
                  <c:v>-48.7</c:v>
                </c:pt>
                <c:pt idx="246">
                  <c:v>-43.3</c:v>
                </c:pt>
                <c:pt idx="247">
                  <c:v>-33.200000000000003</c:v>
                </c:pt>
                <c:pt idx="248">
                  <c:v>-32</c:v>
                </c:pt>
                <c:pt idx="249">
                  <c:v>-22</c:v>
                </c:pt>
                <c:pt idx="250">
                  <c:v>-16.100000000000001</c:v>
                </c:pt>
                <c:pt idx="251">
                  <c:v>-9.6</c:v>
                </c:pt>
                <c:pt idx="252">
                  <c:v>-6.3</c:v>
                </c:pt>
                <c:pt idx="253">
                  <c:v>-2.5</c:v>
                </c:pt>
                <c:pt idx="254">
                  <c:v>5.7</c:v>
                </c:pt>
                <c:pt idx="255">
                  <c:v>11.7</c:v>
                </c:pt>
                <c:pt idx="256">
                  <c:v>16.899999999999999</c:v>
                </c:pt>
                <c:pt idx="257">
                  <c:v>23.7</c:v>
                </c:pt>
                <c:pt idx="258">
                  <c:v>26.6</c:v>
                </c:pt>
                <c:pt idx="259">
                  <c:v>25.5</c:v>
                </c:pt>
                <c:pt idx="260">
                  <c:v>27.9</c:v>
                </c:pt>
                <c:pt idx="261">
                  <c:v>25.6</c:v>
                </c:pt>
                <c:pt idx="262">
                  <c:v>26.9</c:v>
                </c:pt>
                <c:pt idx="263">
                  <c:v>29.1</c:v>
                </c:pt>
                <c:pt idx="264">
                  <c:v>28.4</c:v>
                </c:pt>
                <c:pt idx="265">
                  <c:v>27.9</c:v>
                </c:pt>
                <c:pt idx="266">
                  <c:v>29</c:v>
                </c:pt>
                <c:pt idx="267">
                  <c:v>29.4</c:v>
                </c:pt>
                <c:pt idx="268">
                  <c:v>20.399999999999999</c:v>
                </c:pt>
                <c:pt idx="269">
                  <c:v>22.8</c:v>
                </c:pt>
                <c:pt idx="270">
                  <c:v>22.5</c:v>
                </c:pt>
                <c:pt idx="271">
                  <c:v>17</c:v>
                </c:pt>
                <c:pt idx="272">
                  <c:v>16.399999999999999</c:v>
                </c:pt>
                <c:pt idx="273">
                  <c:v>14.5</c:v>
                </c:pt>
                <c:pt idx="274">
                  <c:v>12.1</c:v>
                </c:pt>
                <c:pt idx="275">
                  <c:v>11.5</c:v>
                </c:pt>
                <c:pt idx="276">
                  <c:v>8</c:v>
                </c:pt>
                <c:pt idx="277">
                  <c:v>6.1</c:v>
                </c:pt>
                <c:pt idx="278">
                  <c:v>3.2</c:v>
                </c:pt>
                <c:pt idx="279">
                  <c:v>0.4</c:v>
                </c:pt>
                <c:pt idx="280">
                  <c:v>-4.4000000000000004</c:v>
                </c:pt>
                <c:pt idx="281">
                  <c:v>-10.1</c:v>
                </c:pt>
                <c:pt idx="282">
                  <c:v>-15.8</c:v>
                </c:pt>
                <c:pt idx="283">
                  <c:v>-22.2</c:v>
                </c:pt>
                <c:pt idx="284">
                  <c:v>-18.7</c:v>
                </c:pt>
                <c:pt idx="285">
                  <c:v>-21.8</c:v>
                </c:pt>
                <c:pt idx="286">
                  <c:v>-22.7</c:v>
                </c:pt>
                <c:pt idx="287">
                  <c:v>-24</c:v>
                </c:pt>
                <c:pt idx="288">
                  <c:v>-26.1</c:v>
                </c:pt>
                <c:pt idx="289">
                  <c:v>-28</c:v>
                </c:pt>
                <c:pt idx="290">
                  <c:v>-26.6</c:v>
                </c:pt>
                <c:pt idx="291">
                  <c:v>-33</c:v>
                </c:pt>
                <c:pt idx="292">
                  <c:v>-31.6</c:v>
                </c:pt>
                <c:pt idx="293">
                  <c:v>-28.6</c:v>
                </c:pt>
                <c:pt idx="294">
                  <c:v>-32.6</c:v>
                </c:pt>
                <c:pt idx="295">
                  <c:v>-37</c:v>
                </c:pt>
                <c:pt idx="296">
                  <c:v>-38.5</c:v>
                </c:pt>
                <c:pt idx="297">
                  <c:v>-40.799999999999997</c:v>
                </c:pt>
                <c:pt idx="298">
                  <c:v>-38.5</c:v>
                </c:pt>
                <c:pt idx="299">
                  <c:v>-44.4</c:v>
                </c:pt>
                <c:pt idx="300">
                  <c:v>-44.6</c:v>
                </c:pt>
                <c:pt idx="301">
                  <c:v>-42.2</c:v>
                </c:pt>
                <c:pt idx="302">
                  <c:v>-40.700000000000003</c:v>
                </c:pt>
                <c:pt idx="303">
                  <c:v>-38.1</c:v>
                </c:pt>
                <c:pt idx="304">
                  <c:v>-36.4</c:v>
                </c:pt>
                <c:pt idx="305">
                  <c:v>-42.7</c:v>
                </c:pt>
                <c:pt idx="306">
                  <c:v>-39.299999999999997</c:v>
                </c:pt>
                <c:pt idx="307">
                  <c:v>-38.1</c:v>
                </c:pt>
                <c:pt idx="308">
                  <c:v>-42</c:v>
                </c:pt>
                <c:pt idx="309">
                  <c:v>-38.700000000000003</c:v>
                </c:pt>
                <c:pt idx="310">
                  <c:v>-36.9</c:v>
                </c:pt>
                <c:pt idx="311">
                  <c:v>-40.9</c:v>
                </c:pt>
                <c:pt idx="312">
                  <c:v>-35.9</c:v>
                </c:pt>
                <c:pt idx="313">
                  <c:v>-32.5</c:v>
                </c:pt>
                <c:pt idx="314">
                  <c:v>-29.3</c:v>
                </c:pt>
                <c:pt idx="315">
                  <c:v>-27.9</c:v>
                </c:pt>
                <c:pt idx="316">
                  <c:v>-28.7</c:v>
                </c:pt>
                <c:pt idx="317">
                  <c:v>-26.1</c:v>
                </c:pt>
                <c:pt idx="318">
                  <c:v>-28.4</c:v>
                </c:pt>
                <c:pt idx="319">
                  <c:v>-24.4</c:v>
                </c:pt>
              </c:numCache>
            </c:numRef>
          </c:val>
          <c:smooth val="0"/>
          <c:extLst>
            <c:ext xmlns:c16="http://schemas.microsoft.com/office/drawing/2014/chart" uri="{C3380CC4-5D6E-409C-BE32-E72D297353CC}">
              <c16:uniqueId val="{00000001-BE61-4F38-AC9F-03A57847C863}"/>
            </c:ext>
          </c:extLst>
        </c:ser>
        <c:dLbls>
          <c:showLegendKey val="0"/>
          <c:showVal val="0"/>
          <c:showCatName val="0"/>
          <c:showSerName val="0"/>
          <c:showPercent val="0"/>
          <c:showBubbleSize val="0"/>
        </c:dLbls>
        <c:smooth val="0"/>
        <c:axId val="959713391"/>
        <c:axId val="959713871"/>
        <c:extLst/>
      </c:lineChart>
      <c:dateAx>
        <c:axId val="959713391"/>
        <c:scaling>
          <c:orientation val="minMax"/>
        </c:scaling>
        <c:delete val="0"/>
        <c:axPos val="b"/>
        <c:numFmt formatCode="m/yy" sourceLinked="0"/>
        <c:majorTickMark val="none"/>
        <c:minorTickMark val="none"/>
        <c:tickLblPos val="low"/>
        <c:spPr>
          <a:noFill/>
          <a:ln w="12700" cap="flat" cmpd="sng" algn="ctr">
            <a:solidFill>
              <a:srgbClr val="686767"/>
            </a:solidFill>
            <a:round/>
          </a:ln>
          <a:effectLst/>
        </c:spPr>
        <c:txPr>
          <a:bodyPr rot="-2700000" spcFirstLastPara="1" vertOverflow="ellipsis"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59713871"/>
        <c:crosses val="autoZero"/>
        <c:auto val="1"/>
        <c:lblOffset val="100"/>
        <c:baseTimeUnit val="months"/>
        <c:majorUnit val="15"/>
        <c:majorTimeUnit val="months"/>
      </c:dateAx>
      <c:valAx>
        <c:axId val="959713871"/>
        <c:scaling>
          <c:orientation val="minMax"/>
        </c:scaling>
        <c:delete val="0"/>
        <c:axPos val="l"/>
        <c:majorGridlines>
          <c:spPr>
            <a:ln w="3175" cap="flat" cmpd="sng" algn="ctr">
              <a:solidFill>
                <a:srgbClr val="686767">
                  <a:alpha val="25000"/>
                </a:srgbClr>
              </a:solidFill>
              <a:prstDash val="sysDot"/>
              <a:round/>
              <a:headEnd type="none" w="med" len="med"/>
              <a:tailEnd type="none" w="med" len="med"/>
            </a:ln>
            <a:effectLst/>
          </c:spPr>
        </c:majorGridlines>
        <c:numFmt formatCode="General" sourceLinked="1"/>
        <c:majorTickMark val="none"/>
        <c:minorTickMark val="none"/>
        <c:tickLblPos val="nextTo"/>
        <c:spPr>
          <a:noFill/>
          <a:ln>
            <a:solidFill>
              <a:srgbClr val="FFFFFF"/>
            </a:solidFill>
          </a:ln>
          <a:effectLst/>
        </c:spPr>
        <c:txPr>
          <a:bodyPr rot="-6000000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59713391"/>
        <c:crosses val="autoZero"/>
        <c:crossBetween val="between"/>
      </c:valAx>
      <c:spPr>
        <a:noFill/>
        <a:ln>
          <a:noFill/>
        </a:ln>
        <a:effectLst/>
      </c:spPr>
    </c:plotArea>
    <c:legend>
      <c:legendPos val="t"/>
      <c:layout>
        <c:manualLayout>
          <c:xMode val="edge"/>
          <c:yMode val="edge"/>
          <c:x val="0.10578107366848624"/>
          <c:y val="3.2962797460047752E-2"/>
          <c:w val="0.86484727998769195"/>
          <c:h val="0.15748430698313837"/>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000">
          <a:solidFill>
            <a:srgbClr val="0C1D2B"/>
          </a:solidFill>
          <a:latin typeface="Arial Narrow" panose="020B0606020202030204" pitchFamily="34" charset="0"/>
        </a:defRPr>
      </a:pPr>
      <a:endParaRPr lang="sk-S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6523950131226E-2"/>
          <c:y val="0.10159722222222223"/>
          <c:w val="0.91508860643378453"/>
          <c:h val="0.71877138888888892"/>
        </c:manualLayout>
      </c:layout>
      <c:lineChart>
        <c:grouping val="standard"/>
        <c:varyColors val="0"/>
        <c:ser>
          <c:idx val="0"/>
          <c:order val="0"/>
          <c:tx>
            <c:strRef>
              <c:f>'G 6'!$D$4</c:f>
              <c:strCache>
                <c:ptCount val="1"/>
                <c:pt idx="0">
                  <c:v>Kompozit</c:v>
                </c:pt>
              </c:strCache>
            </c:strRef>
          </c:tx>
          <c:spPr>
            <a:ln w="28575" cap="rnd">
              <a:solidFill>
                <a:schemeClr val="tx1"/>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6'!$D$5:$D$96</c:f>
              <c:numCache>
                <c:formatCode>General</c:formatCode>
                <c:ptCount val="92"/>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0A32-46C9-A9FF-BD3E0F5EB586}"/>
            </c:ext>
          </c:extLst>
        </c:ser>
        <c:ser>
          <c:idx val="1"/>
          <c:order val="1"/>
          <c:tx>
            <c:strRef>
              <c:f>'G 6'!$E$4</c:f>
              <c:strCache>
                <c:ptCount val="1"/>
                <c:pt idx="0">
                  <c:v>Priemysel</c:v>
                </c:pt>
              </c:strCache>
            </c:strRef>
          </c:tx>
          <c:spPr>
            <a:ln w="28575" cap="rnd">
              <a:solidFill>
                <a:schemeClr val="bg2"/>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6'!$E$5:$E$96</c:f>
              <c:numCache>
                <c:formatCode>General</c:formatCode>
                <c:ptCount val="92"/>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49.5</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1-0A32-46C9-A9FF-BD3E0F5EB586}"/>
            </c:ext>
          </c:extLst>
        </c:ser>
        <c:ser>
          <c:idx val="2"/>
          <c:order val="2"/>
          <c:tx>
            <c:strRef>
              <c:f>'G 6'!$F$4</c:f>
              <c:strCache>
                <c:ptCount val="1"/>
                <c:pt idx="0">
                  <c:v>Služby</c:v>
                </c:pt>
              </c:strCache>
            </c:strRef>
          </c:tx>
          <c:spPr>
            <a:ln w="28575" cap="rnd">
              <a:solidFill>
                <a:srgbClr val="00B0F0"/>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6'!$F$5:$F$96</c:f>
              <c:numCache>
                <c:formatCode>General</c:formatCode>
                <c:ptCount val="92"/>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51.6</c:v>
                </c:pt>
              </c:numCache>
            </c:numRef>
          </c:val>
          <c:smooth val="0"/>
          <c:extLst>
            <c:ext xmlns:c16="http://schemas.microsoft.com/office/drawing/2014/chart" uri="{C3380CC4-5D6E-409C-BE32-E72D297353CC}">
              <c16:uniqueId val="{00000002-0A32-46C9-A9FF-BD3E0F5EB586}"/>
            </c:ext>
          </c:extLst>
        </c:ser>
        <c:dLbls>
          <c:showLegendKey val="0"/>
          <c:showVal val="0"/>
          <c:showCatName val="0"/>
          <c:showSerName val="0"/>
          <c:showPercent val="0"/>
          <c:showBubbleSize val="0"/>
        </c:dLbls>
        <c:smooth val="0"/>
        <c:axId val="879849104"/>
        <c:axId val="879847464"/>
        <c:extLst>
          <c:ext xmlns:c15="http://schemas.microsoft.com/office/drawing/2012/chart" uri="{02D57815-91ED-43cb-92C2-25804820EDAC}">
            <c15:filteredLineSeries>
              <c15:ser>
                <c:idx val="3"/>
                <c:order val="3"/>
                <c:tx>
                  <c:strRef>
                    <c:extLst>
                      <c:ext uri="{02D57815-91ED-43cb-92C2-25804820EDAC}">
                        <c15:formulaRef>
                          <c15:sqref>'G 6'!$J$1</c15:sqref>
                        </c15:formulaRef>
                      </c:ext>
                    </c:extLst>
                    <c:strCache>
                      <c:ptCount val="1"/>
                    </c:strCache>
                  </c:strRef>
                </c:tx>
                <c:spPr>
                  <a:ln w="28575" cap="rnd">
                    <a:solidFill>
                      <a:schemeClr val="accent4"/>
                    </a:solidFill>
                    <a:round/>
                  </a:ln>
                  <a:effectLst/>
                </c:spPr>
                <c:marker>
                  <c:symbol val="none"/>
                </c:marker>
                <c:cat>
                  <c:numRef>
                    <c:extLst>
                      <c:ext uri="{02D57815-91ED-43cb-92C2-25804820EDAC}">
                        <c15:formulaRef>
                          <c15:sqref>'G 6'!$C$5:$C$96</c15:sqref>
                        </c15:formulaRef>
                      </c:ext>
                    </c:extLst>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extLst>
                      <c:ext uri="{02D57815-91ED-43cb-92C2-25804820EDAC}">
                        <c15:formulaRef>
                          <c15:sqref>'G 6'!$J$26:$J$42</c15:sqref>
                        </c15:formulaRef>
                      </c:ext>
                    </c:extLst>
                    <c:numCache>
                      <c:formatCode>General</c:formatCode>
                      <c:ptCount val="17"/>
                    </c:numCache>
                  </c:numRef>
                </c:val>
                <c:smooth val="0"/>
                <c:extLst>
                  <c:ext xmlns:c16="http://schemas.microsoft.com/office/drawing/2014/chart" uri="{C3380CC4-5D6E-409C-BE32-E72D297353CC}">
                    <c16:uniqueId val="{00000003-0A32-46C9-A9FF-BD3E0F5EB586}"/>
                  </c:ext>
                </c:extLst>
              </c15:ser>
            </c15:filteredLineSeries>
          </c:ext>
        </c:extLst>
      </c:lineChart>
      <c:valAx>
        <c:axId val="879847464"/>
        <c:scaling>
          <c:orientation val="minMax"/>
          <c:max val="60"/>
          <c:min val="40"/>
        </c:scaling>
        <c:delete val="0"/>
        <c:axPos val="r"/>
        <c:majorGridlines>
          <c:spPr>
            <a:ln w="3175" cap="flat" cmpd="sng" algn="ctr">
              <a:solidFill>
                <a:srgbClr val="686767">
                  <a:alpha val="25000"/>
                </a:srgbClr>
              </a:solidFill>
              <a:prstDash val="sysDot"/>
              <a:round/>
            </a:ln>
            <a:effectLst/>
          </c:spPr>
        </c:majorGridlines>
        <c:numFmt formatCode="General" sourceLinked="1"/>
        <c:majorTickMark val="none"/>
        <c:minorTickMark val="none"/>
        <c:tickLblPos val="low"/>
        <c:spPr>
          <a:noFill/>
          <a:ln w="15875">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crossAx val="879849104"/>
        <c:crosses val="max"/>
        <c:crossBetween val="between"/>
        <c:majorUnit val="5"/>
      </c:valAx>
      <c:dateAx>
        <c:axId val="879849104"/>
        <c:scaling>
          <c:orientation val="minMax"/>
          <c:min val="44927"/>
        </c:scaling>
        <c:delete val="0"/>
        <c:axPos val="b"/>
        <c:numFmt formatCode="[$-41B]mmm/yy;@" sourceLinked="0"/>
        <c:majorTickMark val="none"/>
        <c:minorTickMark val="none"/>
        <c:tickLblPos val="low"/>
        <c:spPr>
          <a:noFill/>
          <a:ln w="12700" cap="flat" cmpd="sng" algn="ctr">
            <a:solidFill>
              <a:srgbClr val="686767"/>
            </a:solidFill>
            <a:round/>
          </a:ln>
          <a:effectLst/>
        </c:spPr>
        <c:txPr>
          <a:bodyPr rot="-2700000" spcFirstLastPara="1" vertOverflow="ellipsis"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crossAx val="879847464"/>
        <c:crossesAt val="50"/>
        <c:auto val="0"/>
        <c:lblOffset val="100"/>
        <c:baseTimeUnit val="months"/>
        <c:majorUnit val="2"/>
        <c:majorTimeUnit val="months"/>
        <c:minorUnit val="1"/>
        <c:minorTimeUnit val="months"/>
      </c:dateAx>
      <c:spPr>
        <a:noFill/>
        <a:ln>
          <a:noFill/>
        </a:ln>
        <a:effectLst/>
      </c:spPr>
    </c:plotArea>
    <c:legend>
      <c:legendPos val="b"/>
      <c:layout>
        <c:manualLayout>
          <c:xMode val="edge"/>
          <c:yMode val="edge"/>
          <c:x val="0.17218354700854704"/>
          <c:y val="3.1027777777777846E-4"/>
          <c:w val="0.67523910256410258"/>
          <c:h val="0.162938611111111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legend>
    <c:plotVisOnly val="1"/>
    <c:dispBlanksAs val="span"/>
    <c:showDLblsOverMax val="0"/>
  </c:chart>
  <c:spPr>
    <a:noFill/>
    <a:ln w="9525" cap="flat" cmpd="sng" algn="ctr">
      <a:noFill/>
      <a:round/>
    </a:ln>
    <a:effectLst/>
  </c:spPr>
  <c:txPr>
    <a:bodyPr/>
    <a:lstStyle/>
    <a:p>
      <a:pPr>
        <a:defRPr sz="1000">
          <a:solidFill>
            <a:schemeClr val="tx1"/>
          </a:solidFill>
          <a:latin typeface="Arial Narrow" panose="020B0606020202030204" pitchFamily="34" charset="0"/>
          <a:cs typeface="Calibri Light" panose="020F0302020204030204" pitchFamily="34" charset="0"/>
        </a:defRPr>
      </a:pPr>
      <a:endParaRPr lang="sk-S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6523950131226E-2"/>
          <c:y val="0.10159722222222223"/>
          <c:w val="0.89629697968854238"/>
          <c:h val="0.71877138888888892"/>
        </c:manualLayout>
      </c:layout>
      <c:lineChart>
        <c:grouping val="standard"/>
        <c:varyColors val="0"/>
        <c:ser>
          <c:idx val="0"/>
          <c:order val="0"/>
          <c:tx>
            <c:strRef>
              <c:f>'G 6'!$D$3</c:f>
              <c:strCache>
                <c:ptCount val="1"/>
                <c:pt idx="0">
                  <c:v>Composite</c:v>
                </c:pt>
              </c:strCache>
            </c:strRef>
          </c:tx>
          <c:spPr>
            <a:ln w="28575" cap="rnd">
              <a:solidFill>
                <a:schemeClr val="tx1"/>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6'!$D$5:$D$96</c:f>
              <c:numCache>
                <c:formatCode>General</c:formatCode>
                <c:ptCount val="92"/>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954E-480C-8106-C4311FD489C3}"/>
            </c:ext>
          </c:extLst>
        </c:ser>
        <c:ser>
          <c:idx val="1"/>
          <c:order val="1"/>
          <c:tx>
            <c:strRef>
              <c:f>'G 6'!$E$3</c:f>
              <c:strCache>
                <c:ptCount val="1"/>
                <c:pt idx="0">
                  <c:v>Manufacturing</c:v>
                </c:pt>
              </c:strCache>
            </c:strRef>
          </c:tx>
          <c:spPr>
            <a:ln w="28575" cap="rnd">
              <a:solidFill>
                <a:schemeClr val="bg2"/>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6'!$E$5:$E$96</c:f>
              <c:numCache>
                <c:formatCode>General</c:formatCode>
                <c:ptCount val="92"/>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49.5</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1-954E-480C-8106-C4311FD489C3}"/>
            </c:ext>
          </c:extLst>
        </c:ser>
        <c:ser>
          <c:idx val="2"/>
          <c:order val="2"/>
          <c:tx>
            <c:strRef>
              <c:f>'G 6'!$F$3</c:f>
              <c:strCache>
                <c:ptCount val="1"/>
                <c:pt idx="0">
                  <c:v>Services</c:v>
                </c:pt>
              </c:strCache>
            </c:strRef>
          </c:tx>
          <c:spPr>
            <a:ln w="28575" cap="rnd">
              <a:solidFill>
                <a:srgbClr val="00B0F0"/>
              </a:solidFill>
              <a:round/>
            </a:ln>
            <a:effectLst/>
          </c:spPr>
          <c:marker>
            <c:symbol val="none"/>
          </c:marker>
          <c:cat>
            <c:numRef>
              <c:f>'G 6'!$C$5:$C$96</c:f>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f>'G 6'!$F$5:$F$96</c:f>
              <c:numCache>
                <c:formatCode>General</c:formatCode>
                <c:ptCount val="92"/>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51.6</c:v>
                </c:pt>
              </c:numCache>
            </c:numRef>
          </c:val>
          <c:smooth val="0"/>
          <c:extLst>
            <c:ext xmlns:c16="http://schemas.microsoft.com/office/drawing/2014/chart" uri="{C3380CC4-5D6E-409C-BE32-E72D297353CC}">
              <c16:uniqueId val="{00000002-954E-480C-8106-C4311FD489C3}"/>
            </c:ext>
          </c:extLst>
        </c:ser>
        <c:dLbls>
          <c:showLegendKey val="0"/>
          <c:showVal val="0"/>
          <c:showCatName val="0"/>
          <c:showSerName val="0"/>
          <c:showPercent val="0"/>
          <c:showBubbleSize val="0"/>
        </c:dLbls>
        <c:smooth val="0"/>
        <c:axId val="879849104"/>
        <c:axId val="879847464"/>
        <c:extLst>
          <c:ext xmlns:c15="http://schemas.microsoft.com/office/drawing/2012/chart" uri="{02D57815-91ED-43cb-92C2-25804820EDAC}">
            <c15:filteredLineSeries>
              <c15:ser>
                <c:idx val="3"/>
                <c:order val="3"/>
                <c:tx>
                  <c:strRef>
                    <c:extLst>
                      <c:ext uri="{02D57815-91ED-43cb-92C2-25804820EDAC}">
                        <c15:formulaRef>
                          <c15:sqref>'G 6'!$J$1</c15:sqref>
                        </c15:formulaRef>
                      </c:ext>
                    </c:extLst>
                    <c:strCache>
                      <c:ptCount val="1"/>
                    </c:strCache>
                  </c:strRef>
                </c:tx>
                <c:spPr>
                  <a:ln w="28575" cap="rnd">
                    <a:solidFill>
                      <a:schemeClr val="accent4"/>
                    </a:solidFill>
                    <a:round/>
                  </a:ln>
                  <a:effectLst/>
                </c:spPr>
                <c:marker>
                  <c:symbol val="none"/>
                </c:marker>
                <c:cat>
                  <c:numRef>
                    <c:extLst>
                      <c:ext uri="{02D57815-91ED-43cb-92C2-25804820EDAC}">
                        <c15:formulaRef>
                          <c15:sqref>'G 6'!$C$5:$C$96</c15:sqref>
                        </c15:formulaRef>
                      </c:ext>
                    </c:extLst>
                    <c:numCache>
                      <c:formatCode>m/d/yyyy</c:formatCode>
                      <c:ptCount val="9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c:v>45900</c:v>
                      </c:pt>
                      <c:pt idx="80">
                        <c:v>45930</c:v>
                      </c:pt>
                      <c:pt idx="81">
                        <c:v>45961</c:v>
                      </c:pt>
                      <c:pt idx="82">
                        <c:v>45991</c:v>
                      </c:pt>
                      <c:pt idx="83">
                        <c:v>46022</c:v>
                      </c:pt>
                      <c:pt idx="84">
                        <c:v>46053</c:v>
                      </c:pt>
                      <c:pt idx="85">
                        <c:v>46081</c:v>
                      </c:pt>
                      <c:pt idx="86">
                        <c:v>46112</c:v>
                      </c:pt>
                      <c:pt idx="87">
                        <c:v>46142</c:v>
                      </c:pt>
                      <c:pt idx="88">
                        <c:v>46173</c:v>
                      </c:pt>
                      <c:pt idx="89">
                        <c:v>46203</c:v>
                      </c:pt>
                      <c:pt idx="90">
                        <c:v>46234</c:v>
                      </c:pt>
                      <c:pt idx="91">
                        <c:v>46265</c:v>
                      </c:pt>
                    </c:numCache>
                  </c:numRef>
                </c:cat>
                <c:val>
                  <c:numRef>
                    <c:extLst>
                      <c:ext uri="{02D57815-91ED-43cb-92C2-25804820EDAC}">
                        <c15:formulaRef>
                          <c15:sqref>'G 6'!$J$26:$J$42</c15:sqref>
                        </c15:formulaRef>
                      </c:ext>
                    </c:extLst>
                    <c:numCache>
                      <c:formatCode>General</c:formatCode>
                      <c:ptCount val="17"/>
                    </c:numCache>
                  </c:numRef>
                </c:val>
                <c:smooth val="0"/>
                <c:extLst>
                  <c:ext xmlns:c16="http://schemas.microsoft.com/office/drawing/2014/chart" uri="{C3380CC4-5D6E-409C-BE32-E72D297353CC}">
                    <c16:uniqueId val="{00000003-954E-480C-8106-C4311FD489C3}"/>
                  </c:ext>
                </c:extLst>
              </c15:ser>
            </c15:filteredLineSeries>
          </c:ext>
        </c:extLst>
      </c:lineChart>
      <c:valAx>
        <c:axId val="879847464"/>
        <c:scaling>
          <c:orientation val="minMax"/>
          <c:max val="60"/>
          <c:min val="40"/>
        </c:scaling>
        <c:delete val="0"/>
        <c:axPos val="r"/>
        <c:majorGridlines>
          <c:spPr>
            <a:ln w="3175" cap="flat" cmpd="sng" algn="ctr">
              <a:solidFill>
                <a:srgbClr val="686767">
                  <a:alpha val="25000"/>
                </a:srgbClr>
              </a:solidFill>
              <a:prstDash val="sysDot"/>
              <a:round/>
            </a:ln>
            <a:effectLst/>
          </c:spPr>
        </c:majorGridlines>
        <c:numFmt formatCode="General" sourceLinked="1"/>
        <c:majorTickMark val="none"/>
        <c:minorTickMark val="none"/>
        <c:tickLblPos val="low"/>
        <c:spPr>
          <a:noFill/>
          <a:ln w="15875">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crossAx val="879849104"/>
        <c:crosses val="max"/>
        <c:crossBetween val="between"/>
        <c:majorUnit val="5"/>
      </c:valAx>
      <c:dateAx>
        <c:axId val="879849104"/>
        <c:scaling>
          <c:orientation val="minMax"/>
          <c:min val="44927"/>
        </c:scaling>
        <c:delete val="0"/>
        <c:axPos val="b"/>
        <c:numFmt formatCode="[$-41B]mmm/yy;@" sourceLinked="0"/>
        <c:majorTickMark val="none"/>
        <c:minorTickMark val="none"/>
        <c:tickLblPos val="low"/>
        <c:spPr>
          <a:noFill/>
          <a:ln w="12700" cap="flat" cmpd="sng" algn="ctr">
            <a:solidFill>
              <a:srgbClr val="686767"/>
            </a:solidFill>
            <a:round/>
          </a:ln>
          <a:effectLst/>
        </c:spPr>
        <c:txPr>
          <a:bodyPr rot="-2700000" spcFirstLastPara="1" vertOverflow="ellipsis"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crossAx val="879847464"/>
        <c:crossesAt val="50"/>
        <c:auto val="0"/>
        <c:lblOffset val="100"/>
        <c:baseTimeUnit val="months"/>
        <c:majorUnit val="2"/>
        <c:majorTimeUnit val="months"/>
        <c:minorUnit val="1"/>
        <c:minorTimeUnit val="months"/>
      </c:dateAx>
      <c:spPr>
        <a:noFill/>
        <a:ln>
          <a:noFill/>
        </a:ln>
        <a:effectLst/>
      </c:spPr>
    </c:plotArea>
    <c:legend>
      <c:legendPos val="b"/>
      <c:layout>
        <c:manualLayout>
          <c:xMode val="edge"/>
          <c:yMode val="edge"/>
          <c:x val="0.17218354700854704"/>
          <c:y val="3.1027777777777846E-4"/>
          <c:w val="0.67523910256410258"/>
          <c:h val="0.162938611111111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Calibri Light" panose="020F0302020204030204" pitchFamily="34" charset="0"/>
            </a:defRPr>
          </a:pPr>
          <a:endParaRPr lang="sk-SK"/>
        </a:p>
      </c:txPr>
    </c:legend>
    <c:plotVisOnly val="1"/>
    <c:dispBlanksAs val="span"/>
    <c:showDLblsOverMax val="0"/>
  </c:chart>
  <c:spPr>
    <a:noFill/>
    <a:ln w="9525" cap="flat" cmpd="sng" algn="ctr">
      <a:noFill/>
      <a:round/>
    </a:ln>
    <a:effectLst/>
  </c:spPr>
  <c:txPr>
    <a:bodyPr/>
    <a:lstStyle/>
    <a:p>
      <a:pPr>
        <a:defRPr sz="1000">
          <a:solidFill>
            <a:schemeClr val="tx1"/>
          </a:solidFill>
          <a:latin typeface="Arial Narrow" panose="020B0606020202030204" pitchFamily="34" charset="0"/>
          <a:cs typeface="Calibri Light" panose="020F0302020204030204" pitchFamily="34" charset="0"/>
        </a:defRPr>
      </a:pPr>
      <a:endParaRPr lang="sk-S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914362141224289E-2"/>
          <c:y val="0.12214637148793211"/>
          <c:w val="0.91655298401906327"/>
          <c:h val="0.68884707456032612"/>
        </c:manualLayout>
      </c:layout>
      <c:lineChart>
        <c:grouping val="standard"/>
        <c:varyColors val="0"/>
        <c:ser>
          <c:idx val="0"/>
          <c:order val="0"/>
          <c:tx>
            <c:strRef>
              <c:f>'G 7'!$C$6</c:f>
              <c:strCache>
                <c:ptCount val="1"/>
                <c:pt idx="0">
                  <c:v>IFP Sep 2025</c:v>
                </c:pt>
              </c:strCache>
            </c:strRef>
          </c:tx>
          <c:spPr>
            <a:ln w="25400" cap="rnd">
              <a:solidFill>
                <a:schemeClr val="tx1"/>
              </a:solidFill>
              <a:prstDash val="solid"/>
              <a:round/>
            </a:ln>
            <a:effectLst/>
          </c:spPr>
          <c:marker>
            <c:symbol val="circle"/>
            <c:size val="5"/>
            <c:spPr>
              <a:solidFill>
                <a:schemeClr val="tx1"/>
              </a:solidFill>
              <a:ln w="9525">
                <a:solidFill>
                  <a:schemeClr val="tx1"/>
                </a:solidFill>
                <a:prstDash val="solid"/>
              </a:ln>
              <a:effectLst/>
            </c:spPr>
          </c:marker>
          <c:cat>
            <c:numRef>
              <c:f>'G 7'!$D$5:$AI$5</c:f>
              <c:numCache>
                <c:formatCode>m/yy</c:formatCode>
                <c:ptCount val="32"/>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pt idx="14">
                  <c:v>46266</c:v>
                </c:pt>
                <c:pt idx="15">
                  <c:v>46357</c:v>
                </c:pt>
                <c:pt idx="16">
                  <c:v>46447</c:v>
                </c:pt>
                <c:pt idx="17">
                  <c:v>46539</c:v>
                </c:pt>
                <c:pt idx="18">
                  <c:v>46631</c:v>
                </c:pt>
                <c:pt idx="19">
                  <c:v>46722</c:v>
                </c:pt>
                <c:pt idx="20">
                  <c:v>46813</c:v>
                </c:pt>
                <c:pt idx="21">
                  <c:v>46905</c:v>
                </c:pt>
                <c:pt idx="22">
                  <c:v>46997</c:v>
                </c:pt>
                <c:pt idx="23">
                  <c:v>47088</c:v>
                </c:pt>
                <c:pt idx="24">
                  <c:v>47178</c:v>
                </c:pt>
                <c:pt idx="25">
                  <c:v>47270</c:v>
                </c:pt>
                <c:pt idx="26">
                  <c:v>47362</c:v>
                </c:pt>
                <c:pt idx="27">
                  <c:v>47453</c:v>
                </c:pt>
              </c:numCache>
            </c:numRef>
          </c:cat>
          <c:val>
            <c:numRef>
              <c:f>'G 7'!$D$6:$AI$6</c:f>
              <c:numCache>
                <c:formatCode>0.0</c:formatCode>
                <c:ptCount val="32"/>
                <c:pt idx="0">
                  <c:v>1</c:v>
                </c:pt>
                <c:pt idx="1">
                  <c:v>0.99295998172913547</c:v>
                </c:pt>
                <c:pt idx="2">
                  <c:v>0.98133940166294653</c:v>
                </c:pt>
                <c:pt idx="3">
                  <c:v>0.97295924127347377</c:v>
                </c:pt>
                <c:pt idx="4">
                  <c:v>0.97004734052167729</c:v>
                </c:pt>
                <c:pt idx="5">
                  <c:v>0.98401158610921724</c:v>
                </c:pt>
                <c:pt idx="6">
                  <c:v>0.99215824921359885</c:v>
                </c:pt>
                <c:pt idx="7">
                  <c:v>0.9856170206395326</c:v>
                </c:pt>
                <c:pt idx="8">
                  <c:v>0.99923968901131799</c:v>
                </c:pt>
                <c:pt idx="9">
                  <c:v>0.99605818106964161</c:v>
                </c:pt>
                <c:pt idx="10">
                  <c:v>0.9992335900031778</c:v>
                </c:pt>
                <c:pt idx="11">
                  <c:v>1.0042700570362204</c:v>
                </c:pt>
                <c:pt idx="12">
                  <c:v>1.0115522554755469</c:v>
                </c:pt>
                <c:pt idx="13">
                  <c:v>1.0192860408681985</c:v>
                </c:pt>
                <c:pt idx="14">
                  <c:v>1.026651320649371</c:v>
                </c:pt>
                <c:pt idx="15">
                  <c:v>1.0332933512657725</c:v>
                </c:pt>
                <c:pt idx="16">
                  <c:v>1.0413572424597837</c:v>
                </c:pt>
                <c:pt idx="17">
                  <c:v>1.0488097582960147</c:v>
                </c:pt>
                <c:pt idx="18">
                  <c:v>1.0560215632706436</c:v>
                </c:pt>
                <c:pt idx="19">
                  <c:v>1.062881910608134</c:v>
                </c:pt>
                <c:pt idx="20">
                  <c:v>1.071192868921639</c:v>
                </c:pt>
                <c:pt idx="21">
                  <c:v>1.0800128506562519</c:v>
                </c:pt>
                <c:pt idx="22">
                  <c:v>1.0887941426488195</c:v>
                </c:pt>
                <c:pt idx="23">
                  <c:v>1.0979867868182591</c:v>
                </c:pt>
                <c:pt idx="24">
                  <c:v>1.1049722151664454</c:v>
                </c:pt>
                <c:pt idx="25">
                  <c:v>1.1121155656655008</c:v>
                </c:pt>
                <c:pt idx="26">
                  <c:v>1.1193050295605635</c:v>
                </c:pt>
                <c:pt idx="27">
                  <c:v>1.1265409041636771</c:v>
                </c:pt>
              </c:numCache>
            </c:numRef>
          </c:val>
          <c:smooth val="0"/>
          <c:extLst>
            <c:ext xmlns:c16="http://schemas.microsoft.com/office/drawing/2014/chart" uri="{C3380CC4-5D6E-409C-BE32-E72D297353CC}">
              <c16:uniqueId val="{00000000-1338-4692-99B9-F29E73EFA3C5}"/>
            </c:ext>
          </c:extLst>
        </c:ser>
        <c:ser>
          <c:idx val="1"/>
          <c:order val="1"/>
          <c:tx>
            <c:strRef>
              <c:f>'G 7'!$C$7</c:f>
              <c:strCache>
                <c:ptCount val="1"/>
                <c:pt idx="0">
                  <c:v>IFP Sep 2026</c:v>
                </c:pt>
              </c:strCache>
            </c:strRef>
          </c:tx>
          <c:spPr>
            <a:ln w="25400" cap="rnd">
              <a:solidFill>
                <a:srgbClr val="2EAAE1"/>
              </a:solidFill>
              <a:prstDash val="solid"/>
              <a:round/>
            </a:ln>
            <a:effectLst/>
          </c:spPr>
          <c:marker>
            <c:symbol val="circle"/>
            <c:size val="5"/>
            <c:spPr>
              <a:solidFill>
                <a:srgbClr val="2EAAE1"/>
              </a:solidFill>
              <a:ln w="9525">
                <a:solidFill>
                  <a:srgbClr val="2EAAE1"/>
                </a:solidFill>
                <a:prstDash val="solid"/>
              </a:ln>
              <a:effectLst/>
            </c:spPr>
          </c:marker>
          <c:cat>
            <c:numRef>
              <c:f>'G 7'!$D$5:$AI$5</c:f>
              <c:numCache>
                <c:formatCode>m/yy</c:formatCode>
                <c:ptCount val="32"/>
                <c:pt idx="0">
                  <c:v>44986</c:v>
                </c:pt>
                <c:pt idx="1">
                  <c:v>45078</c:v>
                </c:pt>
                <c:pt idx="2">
                  <c:v>45170</c:v>
                </c:pt>
                <c:pt idx="3">
                  <c:v>45261</c:v>
                </c:pt>
                <c:pt idx="4">
                  <c:v>45352</c:v>
                </c:pt>
                <c:pt idx="5">
                  <c:v>45444</c:v>
                </c:pt>
                <c:pt idx="6">
                  <c:v>45536</c:v>
                </c:pt>
                <c:pt idx="7">
                  <c:v>45627</c:v>
                </c:pt>
                <c:pt idx="8">
                  <c:v>45717</c:v>
                </c:pt>
                <c:pt idx="9">
                  <c:v>45809</c:v>
                </c:pt>
                <c:pt idx="10">
                  <c:v>45901</c:v>
                </c:pt>
                <c:pt idx="11">
                  <c:v>45992</c:v>
                </c:pt>
                <c:pt idx="12">
                  <c:v>46082</c:v>
                </c:pt>
                <c:pt idx="13">
                  <c:v>46174</c:v>
                </c:pt>
                <c:pt idx="14">
                  <c:v>46266</c:v>
                </c:pt>
                <c:pt idx="15">
                  <c:v>46357</c:v>
                </c:pt>
                <c:pt idx="16">
                  <c:v>46447</c:v>
                </c:pt>
                <c:pt idx="17">
                  <c:v>46539</c:v>
                </c:pt>
                <c:pt idx="18">
                  <c:v>46631</c:v>
                </c:pt>
                <c:pt idx="19">
                  <c:v>46722</c:v>
                </c:pt>
                <c:pt idx="20">
                  <c:v>46813</c:v>
                </c:pt>
                <c:pt idx="21">
                  <c:v>46905</c:v>
                </c:pt>
                <c:pt idx="22">
                  <c:v>46997</c:v>
                </c:pt>
                <c:pt idx="23">
                  <c:v>47088</c:v>
                </c:pt>
                <c:pt idx="24">
                  <c:v>47178</c:v>
                </c:pt>
                <c:pt idx="25">
                  <c:v>47270</c:v>
                </c:pt>
                <c:pt idx="26">
                  <c:v>47362</c:v>
                </c:pt>
                <c:pt idx="27">
                  <c:v>47453</c:v>
                </c:pt>
              </c:numCache>
            </c:numRef>
          </c:cat>
          <c:val>
            <c:numRef>
              <c:f>'G 7'!$D$7:$AI$7</c:f>
              <c:numCache>
                <c:formatCode>0.0</c:formatCode>
                <c:ptCount val="32"/>
                <c:pt idx="0">
                  <c:v>1</c:v>
                </c:pt>
                <c:pt idx="1">
                  <c:v>0.99363127246219729</c:v>
                </c:pt>
                <c:pt idx="2">
                  <c:v>0.98479470789069268</c:v>
                </c:pt>
                <c:pt idx="3">
                  <c:v>0.98220087484789953</c:v>
                </c:pt>
                <c:pt idx="4">
                  <c:v>0.9790275079376668</c:v>
                </c:pt>
                <c:pt idx="5">
                  <c:v>0.98876388122660919</c:v>
                </c:pt>
                <c:pt idx="6">
                  <c:v>0.99983463466412559</c:v>
                </c:pt>
                <c:pt idx="7">
                  <c:v>1.0000041013105128</c:v>
                </c:pt>
                <c:pt idx="8">
                  <c:v>1.0165589558072639</c:v>
                </c:pt>
                <c:pt idx="9">
                  <c:v>1.0234783847752857</c:v>
                </c:pt>
                <c:pt idx="10">
                  <c:v>1.032718029662834</c:v>
                </c:pt>
                <c:pt idx="11">
                  <c:v>1.0391364276831234</c:v>
                </c:pt>
                <c:pt idx="12">
                  <c:v>1.0473298319185331</c:v>
                </c:pt>
                <c:pt idx="13">
                  <c:v>1.0556067948796788</c:v>
                </c:pt>
                <c:pt idx="14">
                  <c:v>1.0601601558165452</c:v>
                </c:pt>
                <c:pt idx="15">
                  <c:v>1.0650813223626658</c:v>
                </c:pt>
                <c:pt idx="16">
                  <c:v>1.0728315706928804</c:v>
                </c:pt>
                <c:pt idx="17">
                  <c:v>1.0813737468193187</c:v>
                </c:pt>
                <c:pt idx="18">
                  <c:v>1.0897630805486969</c:v>
                </c:pt>
                <c:pt idx="19">
                  <c:v>1.0982081666281978</c:v>
                </c:pt>
                <c:pt idx="20">
                  <c:v>1.1065870189113332</c:v>
                </c:pt>
                <c:pt idx="21">
                  <c:v>1.1149537031646286</c:v>
                </c:pt>
                <c:pt idx="22">
                  <c:v>1.1232685322790421</c:v>
                </c:pt>
                <c:pt idx="23">
                  <c:v>1.1314916564645483</c:v>
                </c:pt>
                <c:pt idx="24">
                  <c:v>1.1393293428180151</c:v>
                </c:pt>
                <c:pt idx="25">
                  <c:v>1.1472206797499285</c:v>
                </c:pt>
                <c:pt idx="26">
                  <c:v>1.1551660335111114</c:v>
                </c:pt>
                <c:pt idx="27">
                  <c:v>1.1631657728433378</c:v>
                </c:pt>
              </c:numCache>
            </c:numRef>
          </c:val>
          <c:smooth val="0"/>
          <c:extLst>
            <c:ext xmlns:c16="http://schemas.microsoft.com/office/drawing/2014/chart" uri="{C3380CC4-5D6E-409C-BE32-E72D297353CC}">
              <c16:uniqueId val="{00000001-1338-4692-99B9-F29E73EFA3C5}"/>
            </c:ext>
          </c:extLst>
        </c:ser>
        <c:dLbls>
          <c:showLegendKey val="0"/>
          <c:showVal val="0"/>
          <c:showCatName val="0"/>
          <c:showSerName val="0"/>
          <c:showPercent val="0"/>
          <c:showBubbleSize val="0"/>
        </c:dLbls>
        <c:marker val="1"/>
        <c:smooth val="0"/>
        <c:axId val="960919560"/>
        <c:axId val="960920216"/>
      </c:lineChart>
      <c:dateAx>
        <c:axId val="960919560"/>
        <c:scaling>
          <c:orientation val="minMax"/>
        </c:scaling>
        <c:delete val="0"/>
        <c:axPos val="b"/>
        <c:numFmt formatCode="m/yy" sourceLinked="0"/>
        <c:majorTickMark val="none"/>
        <c:minorTickMark val="none"/>
        <c:tickLblPos val="low"/>
        <c:spPr>
          <a:noFill/>
          <a:ln w="12700" cap="flat" cmpd="sng" algn="ctr">
            <a:solidFill>
              <a:srgbClr val="686767"/>
            </a:solidFill>
            <a:round/>
          </a:ln>
          <a:effectLst/>
        </c:spPr>
        <c:txPr>
          <a:bodyPr rot="-2700000" spcFirstLastPara="1" vertOverflow="ellipsis"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60920216"/>
        <c:crosses val="autoZero"/>
        <c:auto val="1"/>
        <c:lblOffset val="100"/>
        <c:baseTimeUnit val="months"/>
        <c:majorUnit val="6"/>
        <c:majorTimeUnit val="months"/>
      </c:dateAx>
      <c:valAx>
        <c:axId val="960920216"/>
        <c:scaling>
          <c:orientation val="minMax"/>
          <c:min val="0.9"/>
        </c:scaling>
        <c:delete val="0"/>
        <c:axPos val="l"/>
        <c:majorGridlines>
          <c:spPr>
            <a:ln w="3175" cap="flat" cmpd="sng" algn="ctr">
              <a:solidFill>
                <a:srgbClr val="686767">
                  <a:alpha val="25000"/>
                </a:srgbClr>
              </a:solidFill>
              <a:prstDash val="sysDot"/>
              <a:round/>
              <a:headEnd type="none" w="med" len="med"/>
              <a:tailEnd type="none" w="med" len="med"/>
            </a:ln>
            <a:effectLst/>
          </c:spPr>
        </c:majorGridlines>
        <c:numFmt formatCode="#,##0.00" sourceLinked="0"/>
        <c:majorTickMark val="none"/>
        <c:minorTickMark val="none"/>
        <c:tickLblPos val="low"/>
        <c:spPr>
          <a:noFill/>
          <a:ln>
            <a:noFill/>
          </a:ln>
          <a:effectLst/>
        </c:spPr>
        <c:txPr>
          <a:bodyPr rot="-6000000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crossAx val="960919560"/>
        <c:crosses val="autoZero"/>
        <c:crossBetween val="between"/>
      </c:valAx>
      <c:spPr>
        <a:noFill/>
        <a:ln>
          <a:noFill/>
        </a:ln>
        <a:effectLst/>
      </c:spPr>
    </c:plotArea>
    <c:legend>
      <c:legendPos val="t"/>
      <c:layout>
        <c:manualLayout>
          <c:xMode val="edge"/>
          <c:yMode val="edge"/>
          <c:x val="0.12500725633920873"/>
          <c:y val="3.0257466073902114E-2"/>
          <c:w val="0.760196102819237"/>
          <c:h val="0.11996606254318287"/>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C1D2B"/>
              </a:solidFill>
              <a:latin typeface="Arial Narrow" panose="020B0606020202030204" pitchFamily="34" charset="0"/>
              <a:ea typeface="+mn-ea"/>
              <a:cs typeface="+mn-cs"/>
            </a:defRPr>
          </a:pPr>
          <a:endParaRPr lang="sk-SK"/>
        </a:p>
      </c:txPr>
    </c:legend>
    <c:plotVisOnly val="1"/>
    <c:dispBlanksAs val="gap"/>
    <c:showDLblsOverMax val="0"/>
  </c:chart>
  <c:spPr>
    <a:noFill/>
    <a:ln w="25400" cap="flat" cmpd="sng" algn="ctr">
      <a:noFill/>
      <a:round/>
    </a:ln>
    <a:effectLst/>
  </c:spPr>
  <c:txPr>
    <a:bodyPr/>
    <a:lstStyle/>
    <a:p>
      <a:pPr>
        <a:defRPr sz="1000">
          <a:solidFill>
            <a:srgbClr val="0C1D2B"/>
          </a:solidFill>
          <a:latin typeface="Arial Narrow" panose="020B0606020202030204" pitchFamily="34" charset="0"/>
        </a:defRPr>
      </a:pPr>
      <a:endParaRPr lang="sk-S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82910341843909E-2"/>
          <c:y val="0.15872814207650274"/>
          <c:w val="0.86715963848636013"/>
          <c:h val="0.71736606086786592"/>
        </c:manualLayout>
      </c:layout>
      <c:lineChart>
        <c:grouping val="standard"/>
        <c:varyColors val="0"/>
        <c:ser>
          <c:idx val="0"/>
          <c:order val="0"/>
          <c:tx>
            <c:strRef>
              <c:f>'G 8'!$C$6</c:f>
              <c:strCache>
                <c:ptCount val="1"/>
                <c:pt idx="0">
                  <c:v>IFP Sep 2025</c:v>
                </c:pt>
              </c:strCache>
            </c:strRef>
          </c:tx>
          <c:spPr>
            <a:ln w="19050" cap="rnd">
              <a:solidFill>
                <a:schemeClr val="tx1"/>
              </a:solidFill>
              <a:prstDash val="solid"/>
              <a:round/>
            </a:ln>
            <a:effectLst/>
          </c:spPr>
          <c:marker>
            <c:symbol val="circle"/>
            <c:size val="5"/>
            <c:spPr>
              <a:solidFill>
                <a:schemeClr val="bg1"/>
              </a:solidFill>
              <a:ln w="9525">
                <a:solidFill>
                  <a:srgbClr val="686767"/>
                </a:solidFill>
                <a:prstDash val="solid"/>
              </a:ln>
              <a:effectLst/>
            </c:spPr>
          </c:marker>
          <c:cat>
            <c:numRef>
              <c:f>'G 8'!$D$5:$J$5</c:f>
              <c:numCache>
                <c:formatCode>General</c:formatCode>
                <c:ptCount val="7"/>
                <c:pt idx="0">
                  <c:v>2023</c:v>
                </c:pt>
                <c:pt idx="1">
                  <c:v>2024</c:v>
                </c:pt>
                <c:pt idx="2">
                  <c:v>2025</c:v>
                </c:pt>
                <c:pt idx="3">
                  <c:v>2026</c:v>
                </c:pt>
                <c:pt idx="4">
                  <c:v>2027</c:v>
                </c:pt>
                <c:pt idx="5">
                  <c:v>2028</c:v>
                </c:pt>
                <c:pt idx="6">
                  <c:v>2029</c:v>
                </c:pt>
              </c:numCache>
            </c:numRef>
          </c:cat>
          <c:val>
            <c:numRef>
              <c:f>'G 8'!$D$6:$J$6</c:f>
              <c:numCache>
                <c:formatCode>0.0</c:formatCode>
                <c:ptCount val="7"/>
                <c:pt idx="0">
                  <c:v>-1.3126730366204375</c:v>
                </c:pt>
                <c:pt idx="1">
                  <c:v>-0.39076304970611098</c:v>
                </c:pt>
                <c:pt idx="2">
                  <c:v>1.7032081540014454</c:v>
                </c:pt>
                <c:pt idx="3">
                  <c:v>2.3002254736756766</c:v>
                </c:pt>
                <c:pt idx="4">
                  <c:v>2.8915615248596982</c:v>
                </c:pt>
                <c:pt idx="5">
                  <c:v>3.0628181492158513</c:v>
                </c:pt>
                <c:pt idx="6">
                  <c:v>2.8896303324152051</c:v>
                </c:pt>
              </c:numCache>
            </c:numRef>
          </c:val>
          <c:smooth val="0"/>
          <c:extLst>
            <c:ext xmlns:c16="http://schemas.microsoft.com/office/drawing/2014/chart" uri="{C3380CC4-5D6E-409C-BE32-E72D297353CC}">
              <c16:uniqueId val="{00000000-068D-4C26-B33B-399181E87F36}"/>
            </c:ext>
          </c:extLst>
        </c:ser>
        <c:ser>
          <c:idx val="1"/>
          <c:order val="1"/>
          <c:tx>
            <c:strRef>
              <c:f>'G 8'!$C$7</c:f>
              <c:strCache>
                <c:ptCount val="1"/>
                <c:pt idx="0">
                  <c:v>IFP Sep 2026</c:v>
                </c:pt>
              </c:strCache>
            </c:strRef>
          </c:tx>
          <c:spPr>
            <a:ln w="19050" cap="rnd">
              <a:solidFill>
                <a:srgbClr val="2EAAE1"/>
              </a:solidFill>
              <a:prstDash val="solid"/>
              <a:round/>
            </a:ln>
            <a:effectLst/>
          </c:spPr>
          <c:marker>
            <c:symbol val="diamond"/>
            <c:size val="5"/>
            <c:spPr>
              <a:solidFill>
                <a:schemeClr val="bg1"/>
              </a:solidFill>
              <a:ln w="9525">
                <a:solidFill>
                  <a:srgbClr val="2EAAE1"/>
                </a:solidFill>
                <a:prstDash val="solid"/>
              </a:ln>
              <a:effectLst/>
            </c:spPr>
          </c:marker>
          <c:dLbls>
            <c:dLbl>
              <c:idx val="0"/>
              <c:layout>
                <c:manualLayout>
                  <c:x val="-1.307125464552522E-3"/>
                  <c:y val="3.77147717337591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8D-4C26-B33B-399181E87F36}"/>
                </c:ext>
              </c:extLst>
            </c:dLbl>
            <c:dLbl>
              <c:idx val="1"/>
              <c:layout>
                <c:manualLayout>
                  <c:x val="-6.2254901960784266E-2"/>
                  <c:y val="-0.1561475409836065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8D-4C26-B33B-399181E87F36}"/>
                </c:ext>
              </c:extLst>
            </c:dLbl>
            <c:dLbl>
              <c:idx val="2"/>
              <c:layout>
                <c:manualLayout>
                  <c:x val="-0.15659867330016589"/>
                  <c:y val="1.0325456053067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8D-4C26-B33B-399181E87F36}"/>
                </c:ext>
              </c:extLst>
            </c:dLbl>
            <c:dLbl>
              <c:idx val="3"/>
              <c:layout>
                <c:manualLayout>
                  <c:x val="-2.9040842411772891E-2"/>
                  <c:y val="-6.44576538563880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8D-4C26-B33B-399181E87F36}"/>
                </c:ext>
              </c:extLst>
            </c:dLbl>
            <c:dLbl>
              <c:idx val="4"/>
              <c:layout>
                <c:manualLayout>
                  <c:x val="-6.2254901960784315E-2"/>
                  <c:y val="7.7914389799635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68D-4C26-B33B-399181E87F36}"/>
                </c:ext>
              </c:extLst>
            </c:dLbl>
            <c:dLbl>
              <c:idx val="5"/>
              <c:layout>
                <c:manualLayout>
                  <c:x val="-4.2990196078431374E-2"/>
                  <c:y val="0.103624316939890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68D-4C26-B33B-399181E87F36}"/>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8'!$D$5:$J$5</c:f>
              <c:numCache>
                <c:formatCode>General</c:formatCode>
                <c:ptCount val="7"/>
                <c:pt idx="0">
                  <c:v>2023</c:v>
                </c:pt>
                <c:pt idx="1">
                  <c:v>2024</c:v>
                </c:pt>
                <c:pt idx="2">
                  <c:v>2025</c:v>
                </c:pt>
                <c:pt idx="3">
                  <c:v>2026</c:v>
                </c:pt>
                <c:pt idx="4">
                  <c:v>2027</c:v>
                </c:pt>
                <c:pt idx="5">
                  <c:v>2028</c:v>
                </c:pt>
                <c:pt idx="6">
                  <c:v>2029</c:v>
                </c:pt>
              </c:numCache>
            </c:numRef>
          </c:cat>
          <c:val>
            <c:numRef>
              <c:f>'G 8'!$D$7:$J$7</c:f>
              <c:numCache>
                <c:formatCode>0.0</c:formatCode>
                <c:ptCount val="7"/>
                <c:pt idx="0">
                  <c:v>-1.4296528777240969</c:v>
                </c:pt>
                <c:pt idx="1">
                  <c:v>0.1768222605704084</c:v>
                </c:pt>
                <c:pt idx="2">
                  <c:v>3.6359657588934224</c:v>
                </c:pt>
                <c:pt idx="3">
                  <c:v>2.8280488097352174</c:v>
                </c:pt>
                <c:pt idx="4">
                  <c:v>2.6961603054864502</c:v>
                </c:pt>
                <c:pt idx="5">
                  <c:v>3.088873612859655</c:v>
                </c:pt>
                <c:pt idx="6">
                  <c:v>2.8724815570832396</c:v>
                </c:pt>
              </c:numCache>
            </c:numRef>
          </c:val>
          <c:smooth val="0"/>
          <c:extLst>
            <c:ext xmlns:c16="http://schemas.microsoft.com/office/drawing/2014/chart" uri="{C3380CC4-5D6E-409C-BE32-E72D297353CC}">
              <c16:uniqueId val="{00000007-068D-4C26-B33B-399181E87F36}"/>
            </c:ext>
          </c:extLst>
        </c:ser>
        <c:dLbls>
          <c:showLegendKey val="0"/>
          <c:showVal val="0"/>
          <c:showCatName val="0"/>
          <c:showSerName val="0"/>
          <c:showPercent val="0"/>
          <c:showBubbleSize val="0"/>
        </c:dLbls>
        <c:marker val="1"/>
        <c:smooth val="0"/>
        <c:axId val="852486720"/>
        <c:axId val="852488688"/>
      </c:lineChart>
      <c:catAx>
        <c:axId val="852486720"/>
        <c:scaling>
          <c:orientation val="minMax"/>
        </c:scaling>
        <c:delete val="0"/>
        <c:axPos val="b"/>
        <c:numFmt formatCode="General" sourceLinked="1"/>
        <c:majorTickMark val="none"/>
        <c:minorTickMark val="none"/>
        <c:tickLblPos val="low"/>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852488688"/>
        <c:crosses val="autoZero"/>
        <c:auto val="1"/>
        <c:lblAlgn val="ctr"/>
        <c:lblOffset val="100"/>
        <c:noMultiLvlLbl val="0"/>
      </c:catAx>
      <c:valAx>
        <c:axId val="852488688"/>
        <c:scaling>
          <c:orientation val="minMax"/>
        </c:scaling>
        <c:delete val="0"/>
        <c:axPos val="l"/>
        <c:majorGridlines>
          <c:spPr>
            <a:ln w="3175" cap="flat" cmpd="sng" algn="ctr">
              <a:solidFill>
                <a:srgbClr val="686767">
                  <a:alpha val="25000"/>
                </a:srgbClr>
              </a:solidFill>
              <a:prstDash val="sysDot"/>
              <a:round/>
              <a:headEnd type="none" w="med" len="med"/>
              <a:tailEnd type="none" w="med" len="med"/>
            </a:ln>
            <a:effectLst/>
          </c:spPr>
        </c:majorGridlines>
        <c:numFmt formatCode="General" sourceLinked="0"/>
        <c:majorTickMark val="none"/>
        <c:minorTickMark val="none"/>
        <c:tickLblPos val="low"/>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852486720"/>
        <c:crosses val="autoZero"/>
        <c:crossBetween val="between"/>
      </c:valAx>
      <c:spPr>
        <a:noFill/>
        <a:ln>
          <a:noFill/>
        </a:ln>
        <a:effectLst/>
      </c:spPr>
    </c:plotArea>
    <c:legend>
      <c:legendPos val="t"/>
      <c:layout>
        <c:manualLayout>
          <c:xMode val="edge"/>
          <c:yMode val="edge"/>
          <c:x val="8.3767827529021566E-2"/>
          <c:y val="4.0455828779599294E-2"/>
          <c:w val="0.88145356550580434"/>
          <c:h val="8.5491431218156555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25400"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9238461046027789E-2"/>
          <c:y val="5.8713637576728046E-2"/>
          <c:w val="0.89474527879137067"/>
          <c:h val="0.77642586510153"/>
        </c:manualLayout>
      </c:layout>
      <c:lineChart>
        <c:grouping val="standard"/>
        <c:varyColors val="0"/>
        <c:ser>
          <c:idx val="2"/>
          <c:order val="0"/>
          <c:tx>
            <c:strRef>
              <c:f>'G 9'!$D$7</c:f>
              <c:strCache>
                <c:ptCount val="1"/>
                <c:pt idx="0">
                  <c:v>MoF SR (June)</c:v>
                </c:pt>
              </c:strCache>
            </c:strRef>
          </c:tx>
          <c:spPr>
            <a:ln w="25400">
              <a:solidFill>
                <a:srgbClr val="FF0000"/>
              </a:solidFill>
              <a:prstDash val="dash"/>
            </a:ln>
          </c:spPr>
          <c:marker>
            <c:symbol val="circle"/>
            <c:size val="5"/>
            <c:spPr>
              <a:solidFill>
                <a:srgbClr val="FF0000"/>
              </a:solidFill>
              <a:ln>
                <a:noFill/>
                <a:prstDash val="dash"/>
              </a:ln>
            </c:spPr>
          </c:marker>
          <c:cat>
            <c:numRef>
              <c:f>'G 9'!$E$4:$P$4</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'G 9'!$E$7:$O$7</c:f>
              <c:numCache>
                <c:formatCode>#\ ##0.0</c:formatCode>
                <c:ptCount val="11"/>
                <c:pt idx="0">
                  <c:v>2.4863265422607306</c:v>
                </c:pt>
                <c:pt idx="1">
                  <c:v>-2.2831053281671343</c:v>
                </c:pt>
                <c:pt idx="2">
                  <c:v>1.2918687148875119</c:v>
                </c:pt>
                <c:pt idx="3">
                  <c:v>0.52517344551796796</c:v>
                </c:pt>
                <c:pt idx="4">
                  <c:v>0.37143503005945266</c:v>
                </c:pt>
                <c:pt idx="5">
                  <c:v>0.27242678983190327</c:v>
                </c:pt>
                <c:pt idx="6">
                  <c:v>-0.77673244199975011</c:v>
                </c:pt>
                <c:pt idx="7">
                  <c:v>-2.0184196799599374</c:v>
                </c:pt>
                <c:pt idx="8">
                  <c:v>-2.1994764229215646</c:v>
                </c:pt>
                <c:pt idx="9">
                  <c:v>-2.0743496075016354</c:v>
                </c:pt>
                <c:pt idx="10">
                  <c:v>-1.4232934626154936</c:v>
                </c:pt>
              </c:numCache>
            </c:numRef>
          </c:val>
          <c:smooth val="0"/>
          <c:extLst>
            <c:ext xmlns:c16="http://schemas.microsoft.com/office/drawing/2014/chart" uri="{C3380CC4-5D6E-409C-BE32-E72D297353CC}">
              <c16:uniqueId val="{00000000-F0C8-494F-98F2-3F08EBBC0243}"/>
            </c:ext>
          </c:extLst>
        </c:ser>
        <c:ser>
          <c:idx val="1"/>
          <c:order val="1"/>
          <c:tx>
            <c:strRef>
              <c:f>'G 9'!$D$6</c:f>
              <c:strCache>
                <c:ptCount val="1"/>
                <c:pt idx="0">
                  <c:v>NBS (Sept)</c:v>
                </c:pt>
              </c:strCache>
            </c:strRef>
          </c:tx>
          <c:spPr>
            <a:ln w="25400">
              <a:solidFill>
                <a:srgbClr val="2C9ADC"/>
              </a:solidFill>
              <a:prstDash val="solid"/>
            </a:ln>
          </c:spPr>
          <c:marker>
            <c:symbol val="circle"/>
            <c:size val="5"/>
            <c:spPr>
              <a:solidFill>
                <a:srgbClr val="2C9ADC"/>
              </a:solidFill>
              <a:ln>
                <a:noFill/>
              </a:ln>
            </c:spPr>
          </c:marker>
          <c:cat>
            <c:numRef>
              <c:f>'G 9'!$E$4:$P$4</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'G 9'!$E$6:$P$6</c:f>
              <c:numCache>
                <c:formatCode>#\ ##0.0</c:formatCode>
                <c:ptCount val="12"/>
                <c:pt idx="0">
                  <c:v>1.2594000000000001</c:v>
                </c:pt>
                <c:pt idx="1">
                  <c:v>-3.2467000000000001</c:v>
                </c:pt>
                <c:pt idx="2">
                  <c:v>1.0169999999999999</c:v>
                </c:pt>
                <c:pt idx="3">
                  <c:v>1.2887</c:v>
                </c:pt>
                <c:pt idx="4">
                  <c:v>0.2</c:v>
                </c:pt>
                <c:pt idx="5">
                  <c:v>0.43264839999999999</c:v>
                </c:pt>
                <c:pt idx="6">
                  <c:v>-0.27720811749999996</c:v>
                </c:pt>
                <c:pt idx="7">
                  <c:v>-0.85891734040731371</c:v>
                </c:pt>
                <c:pt idx="8">
                  <c:v>-0.87173623509728126</c:v>
                </c:pt>
                <c:pt idx="9">
                  <c:v>-0.23762436475332216</c:v>
                </c:pt>
              </c:numCache>
            </c:numRef>
          </c:val>
          <c:smooth val="0"/>
          <c:extLst>
            <c:ext xmlns:c16="http://schemas.microsoft.com/office/drawing/2014/chart" uri="{C3380CC4-5D6E-409C-BE32-E72D297353CC}">
              <c16:uniqueId val="{00000001-F0C8-494F-98F2-3F08EBBC0243}"/>
            </c:ext>
          </c:extLst>
        </c:ser>
        <c:ser>
          <c:idx val="0"/>
          <c:order val="2"/>
          <c:tx>
            <c:strRef>
              <c:f>'G 9'!$D$5</c:f>
              <c:strCache>
                <c:ptCount val="1"/>
                <c:pt idx="0">
                  <c:v>MoF SR (Sept)</c:v>
                </c:pt>
              </c:strCache>
            </c:strRef>
          </c:tx>
          <c:spPr>
            <a:ln w="25400">
              <a:solidFill>
                <a:srgbClr val="FF0000"/>
              </a:solidFill>
              <a:prstDash val="solid"/>
            </a:ln>
          </c:spPr>
          <c:marker>
            <c:symbol val="circle"/>
            <c:size val="5"/>
            <c:spPr>
              <a:solidFill>
                <a:srgbClr val="FF0000"/>
              </a:solidFill>
              <a:ln>
                <a:noFill/>
                <a:prstDash val="solid"/>
              </a:ln>
            </c:spPr>
          </c:marker>
          <c:cat>
            <c:numRef>
              <c:f>'G 9'!$E$4:$P$4</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'G 9'!$E$5:$P$5</c:f>
              <c:numCache>
                <c:formatCode>#\ ##0.0</c:formatCode>
                <c:ptCount val="12"/>
                <c:pt idx="0">
                  <c:v>2.4863716530855395</c:v>
                </c:pt>
                <c:pt idx="1">
                  <c:v>-2.2828990202278243</c:v>
                </c:pt>
                <c:pt idx="2">
                  <c:v>1.2919660962851243</c:v>
                </c:pt>
                <c:pt idx="3">
                  <c:v>0.57847204056795665</c:v>
                </c:pt>
                <c:pt idx="4">
                  <c:v>0.57158015045386534</c:v>
                </c:pt>
                <c:pt idx="5">
                  <c:v>0.58037919461952914</c:v>
                </c:pt>
                <c:pt idx="6">
                  <c:v>-0.47536719968529484</c:v>
                </c:pt>
                <c:pt idx="7">
                  <c:v>-1.723905364210887</c:v>
                </c:pt>
                <c:pt idx="8">
                  <c:v>-1.7358006938391513</c:v>
                </c:pt>
                <c:pt idx="9">
                  <c:v>-1.9188091686110242</c:v>
                </c:pt>
                <c:pt idx="10">
                  <c:v>-1.6380455637979074</c:v>
                </c:pt>
              </c:numCache>
            </c:numRef>
          </c:val>
          <c:smooth val="0"/>
          <c:extLst>
            <c:ext xmlns:c16="http://schemas.microsoft.com/office/drawing/2014/chart" uri="{C3380CC4-5D6E-409C-BE32-E72D297353CC}">
              <c16:uniqueId val="{00000002-F0C8-494F-98F2-3F08EBBC0243}"/>
            </c:ext>
          </c:extLst>
        </c:ser>
        <c:ser>
          <c:idx val="3"/>
          <c:order val="3"/>
          <c:tx>
            <c:strRef>
              <c:f>'G 9'!$D$8</c:f>
              <c:strCache>
                <c:ptCount val="1"/>
                <c:pt idx="0">
                  <c:v>EC (May)</c:v>
                </c:pt>
              </c:strCache>
            </c:strRef>
          </c:tx>
          <c:spPr>
            <a:ln w="25400">
              <a:solidFill>
                <a:sysClr val="windowText" lastClr="000000"/>
              </a:solidFill>
              <a:prstDash val="sysDash"/>
            </a:ln>
          </c:spPr>
          <c:marker>
            <c:symbol val="circle"/>
            <c:size val="5"/>
            <c:spPr>
              <a:solidFill>
                <a:sysClr val="windowText" lastClr="000000"/>
              </a:solidFill>
              <a:ln>
                <a:noFill/>
              </a:ln>
            </c:spPr>
          </c:marker>
          <c:cat>
            <c:numRef>
              <c:f>'G 9'!$E$4:$P$4</c:f>
              <c:numCache>
                <c:formatCode>General</c:formatCode>
                <c:ptCount val="12"/>
                <c:pt idx="0">
                  <c:v>2019</c:v>
                </c:pt>
                <c:pt idx="1">
                  <c:v>2020</c:v>
                </c:pt>
                <c:pt idx="2">
                  <c:v>2021</c:v>
                </c:pt>
                <c:pt idx="3">
                  <c:v>2022</c:v>
                </c:pt>
                <c:pt idx="4">
                  <c:v>2023</c:v>
                </c:pt>
                <c:pt idx="5">
                  <c:v>2024</c:v>
                </c:pt>
                <c:pt idx="6">
                  <c:v>2025</c:v>
                </c:pt>
                <c:pt idx="7">
                  <c:v>2026</c:v>
                </c:pt>
                <c:pt idx="8">
                  <c:v>2027</c:v>
                </c:pt>
                <c:pt idx="9">
                  <c:v>2028</c:v>
                </c:pt>
                <c:pt idx="10">
                  <c:v>2029</c:v>
                </c:pt>
                <c:pt idx="11">
                  <c:v>2030</c:v>
                </c:pt>
              </c:numCache>
            </c:numRef>
          </c:cat>
          <c:val>
            <c:numRef>
              <c:f>'G 9'!$E$8:$P$8</c:f>
              <c:numCache>
                <c:formatCode>#\ ##0.0</c:formatCode>
                <c:ptCount val="12"/>
                <c:pt idx="0">
                  <c:v>1.56613</c:v>
                </c:pt>
                <c:pt idx="1">
                  <c:v>-2.3823099999999999</c:v>
                </c:pt>
                <c:pt idx="2">
                  <c:v>1.5678799999999999</c:v>
                </c:pt>
                <c:pt idx="3">
                  <c:v>0.71321000000000001</c:v>
                </c:pt>
                <c:pt idx="4">
                  <c:v>0.60045999999999999</c:v>
                </c:pt>
                <c:pt idx="5">
                  <c:v>0.24045</c:v>
                </c:pt>
                <c:pt idx="6">
                  <c:v>-0.49780000000000002</c:v>
                </c:pt>
                <c:pt idx="7">
                  <c:v>-1.05566</c:v>
                </c:pt>
                <c:pt idx="8">
                  <c:v>-0.77180000000000004</c:v>
                </c:pt>
              </c:numCache>
            </c:numRef>
          </c:val>
          <c:smooth val="0"/>
          <c:extLst>
            <c:ext xmlns:c16="http://schemas.microsoft.com/office/drawing/2014/chart" uri="{C3380CC4-5D6E-409C-BE32-E72D297353CC}">
              <c16:uniqueId val="{00000003-F0C8-494F-98F2-3F08EBBC0243}"/>
            </c:ext>
          </c:extLst>
        </c:ser>
        <c:dLbls>
          <c:showLegendKey val="0"/>
          <c:showVal val="0"/>
          <c:showCatName val="0"/>
          <c:showSerName val="0"/>
          <c:showPercent val="0"/>
          <c:showBubbleSize val="0"/>
        </c:dLbls>
        <c:marker val="1"/>
        <c:smooth val="0"/>
        <c:axId val="680224696"/>
        <c:axId val="680225088"/>
      </c:lineChart>
      <c:catAx>
        <c:axId val="680224696"/>
        <c:scaling>
          <c:orientation val="minMax"/>
        </c:scaling>
        <c:delete val="0"/>
        <c:axPos val="b"/>
        <c:numFmt formatCode="General" sourceLinked="0"/>
        <c:majorTickMark val="none"/>
        <c:minorTickMark val="none"/>
        <c:tickLblPos val="low"/>
        <c:spPr>
          <a:ln w="12700">
            <a:solidFill>
              <a:srgbClr val="676868"/>
            </a:solidFill>
          </a:ln>
        </c:spPr>
        <c:txPr>
          <a:bodyPr rot="-5400000" vert="horz"/>
          <a:lstStyle/>
          <a:p>
            <a:pPr>
              <a:defRPr/>
            </a:pPr>
            <a:endParaRPr lang="sk-SK"/>
          </a:p>
        </c:txPr>
        <c:crossAx val="680225088"/>
        <c:crosses val="autoZero"/>
        <c:auto val="1"/>
        <c:lblAlgn val="ctr"/>
        <c:lblOffset val="100"/>
        <c:noMultiLvlLbl val="0"/>
      </c:catAx>
      <c:valAx>
        <c:axId val="680225088"/>
        <c:scaling>
          <c:orientation val="minMax"/>
        </c:scaling>
        <c:delete val="0"/>
        <c:axPos val="l"/>
        <c:majorGridlines>
          <c:spPr>
            <a:ln w="3175">
              <a:solidFill>
                <a:srgbClr val="676868">
                  <a:alpha val="25000"/>
                </a:srgbClr>
              </a:solidFill>
              <a:prstDash val="sysDot"/>
            </a:ln>
          </c:spPr>
        </c:majorGridlines>
        <c:numFmt formatCode="#\ ##0.0" sourceLinked="1"/>
        <c:majorTickMark val="out"/>
        <c:minorTickMark val="none"/>
        <c:tickLblPos val="nextTo"/>
        <c:spPr>
          <a:ln>
            <a:noFill/>
          </a:ln>
        </c:spPr>
        <c:crossAx val="680224696"/>
        <c:crosses val="autoZero"/>
        <c:crossBetween val="between"/>
      </c:valAx>
      <c:spPr>
        <a:noFill/>
      </c:spPr>
    </c:plotArea>
    <c:legend>
      <c:legendPos val="r"/>
      <c:layout>
        <c:manualLayout>
          <c:xMode val="edge"/>
          <c:yMode val="edge"/>
          <c:x val="0.34217629864117727"/>
          <c:y val="0.52115098903269597"/>
          <c:w val="0.48858949403475976"/>
          <c:h val="0.31303657098907478"/>
        </c:manualLayout>
      </c:layout>
      <c:overlay val="1"/>
    </c:legend>
    <c:plotVisOnly val="1"/>
    <c:dispBlanksAs val="gap"/>
    <c:showDLblsOverMax val="0"/>
  </c:chart>
  <c:spPr>
    <a:noFill/>
    <a:ln>
      <a:noFill/>
    </a:ln>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7721935475768875E-2"/>
          <c:y val="5.7516339869281043E-2"/>
          <c:w val="0.89675972321641617"/>
          <c:h val="0.78098502393083213"/>
        </c:manualLayout>
      </c:layout>
      <c:lineChart>
        <c:grouping val="standard"/>
        <c:varyColors val="0"/>
        <c:ser>
          <c:idx val="2"/>
          <c:order val="0"/>
          <c:tx>
            <c:strRef>
              <c:f>'G 9'!$C$7</c:f>
              <c:strCache>
                <c:ptCount val="1"/>
                <c:pt idx="0">
                  <c:v>MFSR (Jún)</c:v>
                </c:pt>
              </c:strCache>
            </c:strRef>
          </c:tx>
          <c:spPr>
            <a:ln w="25400">
              <a:solidFill>
                <a:srgbClr val="FF0000"/>
              </a:solidFill>
              <a:prstDash val="sysDash"/>
            </a:ln>
          </c:spPr>
          <c:marker>
            <c:symbol val="circle"/>
            <c:size val="5"/>
            <c:spPr>
              <a:solidFill>
                <a:srgbClr val="FF0000"/>
              </a:solidFill>
              <a:ln>
                <a:noFill/>
              </a:ln>
            </c:spPr>
          </c:marker>
          <c:cat>
            <c:numRef>
              <c:f>'G 9'!$E$4:$O$4</c:f>
              <c:numCache>
                <c:formatCode>General</c:formatCode>
                <c:ptCount val="11"/>
                <c:pt idx="0">
                  <c:v>2019</c:v>
                </c:pt>
                <c:pt idx="1">
                  <c:v>2020</c:v>
                </c:pt>
                <c:pt idx="2">
                  <c:v>2021</c:v>
                </c:pt>
                <c:pt idx="3">
                  <c:v>2022</c:v>
                </c:pt>
                <c:pt idx="4">
                  <c:v>2023</c:v>
                </c:pt>
                <c:pt idx="5">
                  <c:v>2024</c:v>
                </c:pt>
                <c:pt idx="6">
                  <c:v>2025</c:v>
                </c:pt>
                <c:pt idx="7">
                  <c:v>2026</c:v>
                </c:pt>
                <c:pt idx="8">
                  <c:v>2027</c:v>
                </c:pt>
                <c:pt idx="9">
                  <c:v>2028</c:v>
                </c:pt>
                <c:pt idx="10">
                  <c:v>2029</c:v>
                </c:pt>
              </c:numCache>
            </c:numRef>
          </c:cat>
          <c:val>
            <c:numRef>
              <c:f>'G 9'!$E$7:$O$7</c:f>
              <c:numCache>
                <c:formatCode>#\ ##0.0</c:formatCode>
                <c:ptCount val="11"/>
                <c:pt idx="0">
                  <c:v>2.4863265422607306</c:v>
                </c:pt>
                <c:pt idx="1">
                  <c:v>-2.2831053281671343</c:v>
                </c:pt>
                <c:pt idx="2">
                  <c:v>1.2918687148875119</c:v>
                </c:pt>
                <c:pt idx="3">
                  <c:v>0.52517344551796796</c:v>
                </c:pt>
                <c:pt idx="4">
                  <c:v>0.37143503005945266</c:v>
                </c:pt>
                <c:pt idx="5">
                  <c:v>0.27242678983190327</c:v>
                </c:pt>
                <c:pt idx="6">
                  <c:v>-0.77673244199975011</c:v>
                </c:pt>
                <c:pt idx="7">
                  <c:v>-2.0184196799599374</c:v>
                </c:pt>
                <c:pt idx="8">
                  <c:v>-2.1994764229215646</c:v>
                </c:pt>
                <c:pt idx="9">
                  <c:v>-2.0743496075016354</c:v>
                </c:pt>
                <c:pt idx="10">
                  <c:v>-1.4232934626154936</c:v>
                </c:pt>
              </c:numCache>
            </c:numRef>
          </c:val>
          <c:smooth val="0"/>
          <c:extLst>
            <c:ext xmlns:c16="http://schemas.microsoft.com/office/drawing/2014/chart" uri="{C3380CC4-5D6E-409C-BE32-E72D297353CC}">
              <c16:uniqueId val="{00000000-DA81-44E6-BD69-F74FFE0C48C8}"/>
            </c:ext>
          </c:extLst>
        </c:ser>
        <c:ser>
          <c:idx val="1"/>
          <c:order val="1"/>
          <c:tx>
            <c:strRef>
              <c:f>'G 9'!$C$6</c:f>
              <c:strCache>
                <c:ptCount val="1"/>
                <c:pt idx="0">
                  <c:v>NBS (Sept)</c:v>
                </c:pt>
              </c:strCache>
            </c:strRef>
          </c:tx>
          <c:spPr>
            <a:ln w="25400">
              <a:solidFill>
                <a:srgbClr val="2C9ADC"/>
              </a:solidFill>
              <a:prstDash val="solid"/>
            </a:ln>
          </c:spPr>
          <c:marker>
            <c:symbol val="circle"/>
            <c:size val="5"/>
            <c:spPr>
              <a:solidFill>
                <a:srgbClr val="2C9ADC"/>
              </a:solidFill>
              <a:ln>
                <a:noFill/>
              </a:ln>
            </c:spPr>
          </c:marker>
          <c:cat>
            <c:numRef>
              <c:f>'G 9'!$E$4:$O$4</c:f>
              <c:numCache>
                <c:formatCode>General</c:formatCode>
                <c:ptCount val="11"/>
                <c:pt idx="0">
                  <c:v>2019</c:v>
                </c:pt>
                <c:pt idx="1">
                  <c:v>2020</c:v>
                </c:pt>
                <c:pt idx="2">
                  <c:v>2021</c:v>
                </c:pt>
                <c:pt idx="3">
                  <c:v>2022</c:v>
                </c:pt>
                <c:pt idx="4">
                  <c:v>2023</c:v>
                </c:pt>
                <c:pt idx="5">
                  <c:v>2024</c:v>
                </c:pt>
                <c:pt idx="6">
                  <c:v>2025</c:v>
                </c:pt>
                <c:pt idx="7">
                  <c:v>2026</c:v>
                </c:pt>
                <c:pt idx="8">
                  <c:v>2027</c:v>
                </c:pt>
                <c:pt idx="9">
                  <c:v>2028</c:v>
                </c:pt>
                <c:pt idx="10">
                  <c:v>2029</c:v>
                </c:pt>
              </c:numCache>
            </c:numRef>
          </c:cat>
          <c:val>
            <c:numRef>
              <c:f>'G 9'!$E$6:$O$6</c:f>
              <c:numCache>
                <c:formatCode>#\ ##0.0</c:formatCode>
                <c:ptCount val="11"/>
                <c:pt idx="0">
                  <c:v>1.2594000000000001</c:v>
                </c:pt>
                <c:pt idx="1">
                  <c:v>-3.2467000000000001</c:v>
                </c:pt>
                <c:pt idx="2">
                  <c:v>1.0169999999999999</c:v>
                </c:pt>
                <c:pt idx="3">
                  <c:v>1.2887</c:v>
                </c:pt>
                <c:pt idx="4">
                  <c:v>0.2</c:v>
                </c:pt>
                <c:pt idx="5">
                  <c:v>0.43264839999999999</c:v>
                </c:pt>
                <c:pt idx="6">
                  <c:v>-0.27720811749999996</c:v>
                </c:pt>
                <c:pt idx="7">
                  <c:v>-0.85891734040731371</c:v>
                </c:pt>
                <c:pt idx="8">
                  <c:v>-0.87173623509728126</c:v>
                </c:pt>
                <c:pt idx="9">
                  <c:v>-0.23762436475332216</c:v>
                </c:pt>
              </c:numCache>
            </c:numRef>
          </c:val>
          <c:smooth val="0"/>
          <c:extLst>
            <c:ext xmlns:c16="http://schemas.microsoft.com/office/drawing/2014/chart" uri="{C3380CC4-5D6E-409C-BE32-E72D297353CC}">
              <c16:uniqueId val="{00000001-DA81-44E6-BD69-F74FFE0C48C8}"/>
            </c:ext>
          </c:extLst>
        </c:ser>
        <c:ser>
          <c:idx val="0"/>
          <c:order val="2"/>
          <c:tx>
            <c:strRef>
              <c:f>'G 9'!$C$5</c:f>
              <c:strCache>
                <c:ptCount val="1"/>
                <c:pt idx="0">
                  <c:v>MFSR (Sept)</c:v>
                </c:pt>
              </c:strCache>
            </c:strRef>
          </c:tx>
          <c:spPr>
            <a:ln w="25400">
              <a:solidFill>
                <a:srgbClr val="FF0000"/>
              </a:solidFill>
              <a:prstDash val="solid"/>
            </a:ln>
          </c:spPr>
          <c:marker>
            <c:symbol val="circle"/>
            <c:size val="5"/>
            <c:spPr>
              <a:solidFill>
                <a:srgbClr val="FF0000"/>
              </a:solidFill>
              <a:ln>
                <a:noFill/>
              </a:ln>
            </c:spPr>
          </c:marker>
          <c:cat>
            <c:numRef>
              <c:f>'G 9'!$E$4:$O$4</c:f>
              <c:numCache>
                <c:formatCode>General</c:formatCode>
                <c:ptCount val="11"/>
                <c:pt idx="0">
                  <c:v>2019</c:v>
                </c:pt>
                <c:pt idx="1">
                  <c:v>2020</c:v>
                </c:pt>
                <c:pt idx="2">
                  <c:v>2021</c:v>
                </c:pt>
                <c:pt idx="3">
                  <c:v>2022</c:v>
                </c:pt>
                <c:pt idx="4">
                  <c:v>2023</c:v>
                </c:pt>
                <c:pt idx="5">
                  <c:v>2024</c:v>
                </c:pt>
                <c:pt idx="6">
                  <c:v>2025</c:v>
                </c:pt>
                <c:pt idx="7">
                  <c:v>2026</c:v>
                </c:pt>
                <c:pt idx="8">
                  <c:v>2027</c:v>
                </c:pt>
                <c:pt idx="9">
                  <c:v>2028</c:v>
                </c:pt>
                <c:pt idx="10">
                  <c:v>2029</c:v>
                </c:pt>
              </c:numCache>
            </c:numRef>
          </c:cat>
          <c:val>
            <c:numRef>
              <c:f>'G 9'!$E$5:$O$5</c:f>
              <c:numCache>
                <c:formatCode>#\ ##0.0</c:formatCode>
                <c:ptCount val="11"/>
                <c:pt idx="0">
                  <c:v>2.4863716530855395</c:v>
                </c:pt>
                <c:pt idx="1">
                  <c:v>-2.2828990202278243</c:v>
                </c:pt>
                <c:pt idx="2">
                  <c:v>1.2919660962851243</c:v>
                </c:pt>
                <c:pt idx="3">
                  <c:v>0.57847204056795665</c:v>
                </c:pt>
                <c:pt idx="4">
                  <c:v>0.57158015045386534</c:v>
                </c:pt>
                <c:pt idx="5">
                  <c:v>0.58037919461952914</c:v>
                </c:pt>
                <c:pt idx="6">
                  <c:v>-0.47536719968529484</c:v>
                </c:pt>
                <c:pt idx="7">
                  <c:v>-1.723905364210887</c:v>
                </c:pt>
                <c:pt idx="8">
                  <c:v>-1.7358006938391513</c:v>
                </c:pt>
                <c:pt idx="9">
                  <c:v>-1.9188091686110242</c:v>
                </c:pt>
                <c:pt idx="10">
                  <c:v>-1.6380455637979074</c:v>
                </c:pt>
              </c:numCache>
            </c:numRef>
          </c:val>
          <c:smooth val="0"/>
          <c:extLst>
            <c:ext xmlns:c16="http://schemas.microsoft.com/office/drawing/2014/chart" uri="{C3380CC4-5D6E-409C-BE32-E72D297353CC}">
              <c16:uniqueId val="{00000002-DA81-44E6-BD69-F74FFE0C48C8}"/>
            </c:ext>
          </c:extLst>
        </c:ser>
        <c:ser>
          <c:idx val="3"/>
          <c:order val="3"/>
          <c:tx>
            <c:strRef>
              <c:f>'G 9'!$C$8</c:f>
              <c:strCache>
                <c:ptCount val="1"/>
                <c:pt idx="0">
                  <c:v>EK (Máj)</c:v>
                </c:pt>
              </c:strCache>
            </c:strRef>
          </c:tx>
          <c:spPr>
            <a:ln w="25400">
              <a:solidFill>
                <a:sysClr val="windowText" lastClr="000000"/>
              </a:solidFill>
              <a:prstDash val="sysDash"/>
            </a:ln>
          </c:spPr>
          <c:marker>
            <c:symbol val="circle"/>
            <c:size val="5"/>
            <c:spPr>
              <a:solidFill>
                <a:sysClr val="windowText" lastClr="000000"/>
              </a:solidFill>
              <a:ln>
                <a:noFill/>
              </a:ln>
            </c:spPr>
          </c:marker>
          <c:cat>
            <c:numRef>
              <c:f>'G 9'!$E$4:$O$4</c:f>
              <c:numCache>
                <c:formatCode>General</c:formatCode>
                <c:ptCount val="11"/>
                <c:pt idx="0">
                  <c:v>2019</c:v>
                </c:pt>
                <c:pt idx="1">
                  <c:v>2020</c:v>
                </c:pt>
                <c:pt idx="2">
                  <c:v>2021</c:v>
                </c:pt>
                <c:pt idx="3">
                  <c:v>2022</c:v>
                </c:pt>
                <c:pt idx="4">
                  <c:v>2023</c:v>
                </c:pt>
                <c:pt idx="5">
                  <c:v>2024</c:v>
                </c:pt>
                <c:pt idx="6">
                  <c:v>2025</c:v>
                </c:pt>
                <c:pt idx="7">
                  <c:v>2026</c:v>
                </c:pt>
                <c:pt idx="8">
                  <c:v>2027</c:v>
                </c:pt>
                <c:pt idx="9">
                  <c:v>2028</c:v>
                </c:pt>
                <c:pt idx="10">
                  <c:v>2029</c:v>
                </c:pt>
              </c:numCache>
            </c:numRef>
          </c:cat>
          <c:val>
            <c:numRef>
              <c:f>'G 9'!$E$8:$O$8</c:f>
              <c:numCache>
                <c:formatCode>#\ ##0.0</c:formatCode>
                <c:ptCount val="11"/>
                <c:pt idx="0">
                  <c:v>1.56613</c:v>
                </c:pt>
                <c:pt idx="1">
                  <c:v>-2.3823099999999999</c:v>
                </c:pt>
                <c:pt idx="2">
                  <c:v>1.5678799999999999</c:v>
                </c:pt>
                <c:pt idx="3">
                  <c:v>0.71321000000000001</c:v>
                </c:pt>
                <c:pt idx="4">
                  <c:v>0.60045999999999999</c:v>
                </c:pt>
                <c:pt idx="5">
                  <c:v>0.24045</c:v>
                </c:pt>
                <c:pt idx="6">
                  <c:v>-0.49780000000000002</c:v>
                </c:pt>
                <c:pt idx="7">
                  <c:v>-1.05566</c:v>
                </c:pt>
                <c:pt idx="8">
                  <c:v>-0.77180000000000004</c:v>
                </c:pt>
              </c:numCache>
            </c:numRef>
          </c:val>
          <c:smooth val="0"/>
          <c:extLst>
            <c:ext xmlns:c16="http://schemas.microsoft.com/office/drawing/2014/chart" uri="{C3380CC4-5D6E-409C-BE32-E72D297353CC}">
              <c16:uniqueId val="{00000003-DA81-44E6-BD69-F74FFE0C48C8}"/>
            </c:ext>
          </c:extLst>
        </c:ser>
        <c:dLbls>
          <c:showLegendKey val="0"/>
          <c:showVal val="0"/>
          <c:showCatName val="0"/>
          <c:showSerName val="0"/>
          <c:showPercent val="0"/>
          <c:showBubbleSize val="0"/>
        </c:dLbls>
        <c:marker val="1"/>
        <c:smooth val="0"/>
        <c:axId val="680225872"/>
        <c:axId val="680226264"/>
      </c:lineChart>
      <c:catAx>
        <c:axId val="680225872"/>
        <c:scaling>
          <c:orientation val="minMax"/>
        </c:scaling>
        <c:delete val="0"/>
        <c:axPos val="b"/>
        <c:numFmt formatCode="General" sourceLinked="0"/>
        <c:majorTickMark val="none"/>
        <c:minorTickMark val="none"/>
        <c:tickLblPos val="low"/>
        <c:spPr>
          <a:ln w="12700">
            <a:solidFill>
              <a:srgbClr val="676868"/>
            </a:solidFill>
          </a:ln>
        </c:spPr>
        <c:txPr>
          <a:bodyPr rot="-5400000" vert="horz"/>
          <a:lstStyle/>
          <a:p>
            <a:pPr>
              <a:defRPr/>
            </a:pPr>
            <a:endParaRPr lang="sk-SK"/>
          </a:p>
        </c:txPr>
        <c:crossAx val="680226264"/>
        <c:crosses val="autoZero"/>
        <c:auto val="1"/>
        <c:lblAlgn val="ctr"/>
        <c:lblOffset val="100"/>
        <c:noMultiLvlLbl val="0"/>
      </c:catAx>
      <c:valAx>
        <c:axId val="680226264"/>
        <c:scaling>
          <c:orientation val="minMax"/>
        </c:scaling>
        <c:delete val="0"/>
        <c:axPos val="l"/>
        <c:majorGridlines>
          <c:spPr>
            <a:ln w="3175">
              <a:solidFill>
                <a:srgbClr val="676868">
                  <a:alpha val="25000"/>
                </a:srgbClr>
              </a:solidFill>
              <a:prstDash val="sysDot"/>
            </a:ln>
          </c:spPr>
        </c:majorGridlines>
        <c:numFmt formatCode="#\ ##0.0" sourceLinked="1"/>
        <c:majorTickMark val="out"/>
        <c:minorTickMark val="none"/>
        <c:tickLblPos val="nextTo"/>
        <c:spPr>
          <a:ln>
            <a:noFill/>
          </a:ln>
        </c:spPr>
        <c:crossAx val="680225872"/>
        <c:crosses val="autoZero"/>
        <c:crossBetween val="between"/>
      </c:valAx>
      <c:spPr>
        <a:noFill/>
      </c:spPr>
    </c:plotArea>
    <c:legend>
      <c:legendPos val="r"/>
      <c:layout>
        <c:manualLayout>
          <c:xMode val="edge"/>
          <c:yMode val="edge"/>
          <c:x val="0.41292008711676992"/>
          <c:y val="0.5432704441356595"/>
          <c:w val="0.34327699623321145"/>
          <c:h val="0.26080016468529671"/>
        </c:manualLayout>
      </c:layout>
      <c:overlay val="1"/>
    </c:legend>
    <c:plotVisOnly val="1"/>
    <c:dispBlanksAs val="gap"/>
    <c:showDLblsOverMax val="0"/>
  </c:chart>
  <c:spPr>
    <a:noFill/>
    <a:ln>
      <a:noFill/>
    </a:ln>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49374428920974E-2"/>
          <c:y val="5.1342592592592606E-2"/>
          <c:w val="0.86659946568399937"/>
          <c:h val="0.91046186934966467"/>
        </c:manualLayout>
      </c:layout>
      <c:barChart>
        <c:barDir val="col"/>
        <c:grouping val="clustered"/>
        <c:varyColors val="0"/>
        <c:ser>
          <c:idx val="3"/>
          <c:order val="2"/>
          <c:tx>
            <c:strRef>
              <c:f>'G 10 &amp; G 11'!$C$7</c:f>
              <c:strCache>
                <c:ptCount val="1"/>
                <c:pt idx="0">
                  <c:v>Finančná kríza</c:v>
                </c:pt>
              </c:strCache>
            </c:strRef>
          </c:tx>
          <c:spPr>
            <a:solidFill>
              <a:schemeClr val="accent4"/>
            </a:solidFill>
            <a:ln>
              <a:noFill/>
            </a:ln>
            <a:effectLst/>
          </c:spPr>
          <c:invertIfNegative val="0"/>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11'!$E$7:$W$7</c15:sqref>
                  </c15:fullRef>
                </c:ext>
              </c:extLst>
              <c:f>'G 10 &amp; G 11'!$P$7:$W$7</c:f>
              <c:numCache>
                <c:formatCode>0.0</c:formatCode>
                <c:ptCount val="8"/>
              </c:numCache>
            </c:numRef>
          </c:val>
          <c:extLst>
            <c:ext xmlns:c16="http://schemas.microsoft.com/office/drawing/2014/chart" uri="{C3380CC4-5D6E-409C-BE32-E72D297353CC}">
              <c16:uniqueId val="{00000003-2C4D-40BF-87BA-45ECF1153686}"/>
            </c:ext>
          </c:extLst>
        </c:ser>
        <c:ser>
          <c:idx val="4"/>
          <c:order val="3"/>
          <c:tx>
            <c:strRef>
              <c:f>'G 10 &amp; G 11'!$C$8</c:f>
              <c:strCache>
                <c:ptCount val="1"/>
                <c:pt idx="0">
                  <c:v>COVID-19</c:v>
                </c:pt>
              </c:strCache>
            </c:strRef>
          </c:tx>
          <c:spPr>
            <a:solidFill>
              <a:schemeClr val="bg2">
                <a:lumMod val="40000"/>
                <a:lumOff val="60000"/>
              </a:schemeClr>
            </a:solidFill>
            <a:ln>
              <a:noFill/>
            </a:ln>
            <a:effectLst/>
          </c:spPr>
          <c:invertIfNegative val="0"/>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11'!$E$8:$W$8</c15:sqref>
                  </c15:fullRef>
                </c:ext>
              </c:extLst>
              <c:f>'G 10 &amp; G 11'!$P$8:$W$8</c:f>
              <c:numCache>
                <c:formatCode>0.0</c:formatCode>
                <c:ptCount val="8"/>
                <c:pt idx="1">
                  <c:v>-10</c:v>
                </c:pt>
                <c:pt idx="2">
                  <c:v>-10</c:v>
                </c:pt>
              </c:numCache>
            </c:numRef>
          </c:val>
          <c:extLst>
            <c:ext xmlns:c16="http://schemas.microsoft.com/office/drawing/2014/chart" uri="{C3380CC4-5D6E-409C-BE32-E72D297353CC}">
              <c16:uniqueId val="{00000004-2C4D-40BF-87BA-45ECF1153686}"/>
            </c:ext>
          </c:extLst>
        </c:ser>
        <c:ser>
          <c:idx val="5"/>
          <c:order val="4"/>
          <c:tx>
            <c:strRef>
              <c:f>'G 10 &amp; G 11'!$C$9</c:f>
              <c:strCache>
                <c:ptCount val="1"/>
                <c:pt idx="0">
                  <c:v>Energetická kríza</c:v>
                </c:pt>
              </c:strCache>
            </c:strRef>
          </c:tx>
          <c:spPr>
            <a:solidFill>
              <a:schemeClr val="bg2">
                <a:lumMod val="20000"/>
                <a:lumOff val="80000"/>
              </a:schemeClr>
            </a:solidFill>
            <a:ln>
              <a:noFill/>
            </a:ln>
            <a:effectLst/>
          </c:spPr>
          <c:invertIfNegative val="0"/>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11'!$E$9:$W$9</c15:sqref>
                  </c15:fullRef>
                </c:ext>
              </c:extLst>
              <c:f>'G 10 &amp; G 11'!$P$9:$W$9</c:f>
              <c:numCache>
                <c:formatCode>0.0</c:formatCode>
                <c:ptCount val="8"/>
                <c:pt idx="3">
                  <c:v>-10</c:v>
                </c:pt>
                <c:pt idx="4">
                  <c:v>-10</c:v>
                </c:pt>
                <c:pt idx="5">
                  <c:v>-10</c:v>
                </c:pt>
              </c:numCache>
            </c:numRef>
          </c:val>
          <c:extLst>
            <c:ext xmlns:c16="http://schemas.microsoft.com/office/drawing/2014/chart" uri="{C3380CC4-5D6E-409C-BE32-E72D297353CC}">
              <c16:uniqueId val="{00000005-2C4D-40BF-87BA-45ECF1153686}"/>
            </c:ext>
          </c:extLst>
        </c:ser>
        <c:ser>
          <c:idx val="6"/>
          <c:order val="5"/>
          <c:tx>
            <c:strRef>
              <c:f>'G 10 &amp; G 11'!$C$10</c:f>
              <c:strCache>
                <c:ptCount val="1"/>
                <c:pt idx="0">
                  <c:v>1. konsolidácia</c:v>
                </c:pt>
              </c:strCache>
            </c:strRef>
          </c:tx>
          <c:spPr>
            <a:solidFill>
              <a:schemeClr val="accent1">
                <a:lumMod val="60000"/>
                <a:lumOff val="40000"/>
              </a:schemeClr>
            </a:solidFill>
            <a:ln>
              <a:noFill/>
            </a:ln>
            <a:effectLst/>
          </c:spPr>
          <c:invertIfNegative val="0"/>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11'!$E$10:$W$10</c15:sqref>
                  </c15:fullRef>
                </c:ext>
              </c:extLst>
              <c:f>'G 10 &amp; G 11'!$P$10:$W$10</c:f>
              <c:numCache>
                <c:formatCode>0.0</c:formatCode>
                <c:ptCount val="8"/>
                <c:pt idx="5">
                  <c:v>-10</c:v>
                </c:pt>
              </c:numCache>
            </c:numRef>
          </c:val>
          <c:extLst>
            <c:ext xmlns:c16="http://schemas.microsoft.com/office/drawing/2014/chart" uri="{C3380CC4-5D6E-409C-BE32-E72D297353CC}">
              <c16:uniqueId val="{00000006-2C4D-40BF-87BA-45ECF1153686}"/>
            </c:ext>
          </c:extLst>
        </c:ser>
        <c:ser>
          <c:idx val="7"/>
          <c:order val="6"/>
          <c:tx>
            <c:strRef>
              <c:f>'G 10 &amp; G 11'!$C$11</c:f>
              <c:strCache>
                <c:ptCount val="1"/>
                <c:pt idx="0">
                  <c:v>2. konsolidácia</c:v>
                </c:pt>
              </c:strCache>
            </c:strRef>
          </c:tx>
          <c:spPr>
            <a:solidFill>
              <a:schemeClr val="accent2">
                <a:lumMod val="60000"/>
              </a:schemeClr>
            </a:solidFill>
            <a:ln>
              <a:noFill/>
            </a:ln>
            <a:effectLst/>
          </c:spPr>
          <c:invertIfNegative val="0"/>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11'!$E$11:$W$11</c15:sqref>
                  </c15:fullRef>
                </c:ext>
              </c:extLst>
              <c:f>'G 10 &amp; G 11'!$P$11:$W$11</c:f>
              <c:numCache>
                <c:formatCode>0.0</c:formatCode>
                <c:ptCount val="8"/>
                <c:pt idx="6">
                  <c:v>-10</c:v>
                </c:pt>
              </c:numCache>
            </c:numRef>
          </c:val>
          <c:extLst>
            <c:ext xmlns:c16="http://schemas.microsoft.com/office/drawing/2014/chart" uri="{C3380CC4-5D6E-409C-BE32-E72D297353CC}">
              <c16:uniqueId val="{00000007-2C4D-40BF-87BA-45ECF1153686}"/>
            </c:ext>
          </c:extLst>
        </c:ser>
        <c:ser>
          <c:idx val="8"/>
          <c:order val="7"/>
          <c:tx>
            <c:strRef>
              <c:f>'G 10 &amp; G 11'!$C$12</c:f>
              <c:strCache>
                <c:ptCount val="1"/>
                <c:pt idx="0">
                  <c:v>3. konsolidácia</c:v>
                </c:pt>
              </c:strCache>
            </c:strRef>
          </c:tx>
          <c:spPr>
            <a:solidFill>
              <a:schemeClr val="accent3">
                <a:lumMod val="60000"/>
              </a:schemeClr>
            </a:solidFill>
            <a:ln>
              <a:noFill/>
            </a:ln>
            <a:effectLst/>
          </c:spPr>
          <c:invertIfNegative val="0"/>
          <c:dPt>
            <c:idx val="6"/>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A-2C4D-40BF-87BA-45ECF1153686}"/>
              </c:ext>
            </c:extLst>
          </c:dPt>
          <c:dPt>
            <c:idx val="7"/>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B-2C4D-40BF-87BA-45ECF1153686}"/>
              </c:ext>
            </c:extLst>
          </c:dPt>
          <c:cat>
            <c:strLit>
              <c:ptCount val="8"/>
              <c:pt idx="0">
                <c:v>2019</c:v>
              </c:pt>
              <c:pt idx="1">
                <c:v>2020</c:v>
              </c:pt>
              <c:pt idx="2">
                <c:v>2021</c:v>
              </c:pt>
              <c:pt idx="3">
                <c:v>2022</c:v>
              </c:pt>
              <c:pt idx="4">
                <c:v>2023</c:v>
              </c:pt>
              <c:pt idx="5">
                <c:v>2024</c:v>
              </c:pt>
              <c:pt idx="6">
                <c:v>2025</c:v>
              </c:pt>
              <c:pt idx="7">
                <c:v>2026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10 &amp; G 11'!$E$12:$W$12</c15:sqref>
                  </c15:fullRef>
                </c:ext>
              </c:extLst>
              <c:f>'G 10 &amp; G 11'!$P$12:$W$12</c:f>
              <c:numCache>
                <c:formatCode>0.0</c:formatCode>
                <c:ptCount val="8"/>
                <c:pt idx="6">
                  <c:v>-10</c:v>
                </c:pt>
                <c:pt idx="7">
                  <c:v>-10</c:v>
                </c:pt>
              </c:numCache>
            </c:numRef>
          </c:val>
          <c:extLst>
            <c:ext xmlns:c16="http://schemas.microsoft.com/office/drawing/2014/chart" uri="{C3380CC4-5D6E-409C-BE32-E72D297353CC}">
              <c16:uniqueId val="{00000008-2C4D-40BF-87BA-45ECF1153686}"/>
            </c:ext>
          </c:extLst>
        </c:ser>
        <c:dLbls>
          <c:showLegendKey val="0"/>
          <c:showVal val="0"/>
          <c:showCatName val="0"/>
          <c:showSerName val="0"/>
          <c:showPercent val="0"/>
          <c:showBubbleSize val="0"/>
        </c:dLbls>
        <c:gapWidth val="0"/>
        <c:overlap val="100"/>
        <c:axId val="1567426288"/>
        <c:axId val="1549030640"/>
      </c:barChart>
      <c:lineChart>
        <c:grouping val="standard"/>
        <c:varyColors val="0"/>
        <c:ser>
          <c:idx val="1"/>
          <c:order val="0"/>
          <c:tx>
            <c:strRef>
              <c:f>'G 10 &amp; G 11'!$C$5</c:f>
              <c:strCache>
                <c:ptCount val="1"/>
                <c:pt idx="0">
                  <c:v>Nominálne saldo</c:v>
                </c:pt>
              </c:strCache>
            </c:strRef>
          </c:tx>
          <c:spPr>
            <a:ln w="28575" cap="rnd">
              <a:solidFill>
                <a:schemeClr val="accent1"/>
              </a:solidFill>
              <a:round/>
            </a:ln>
            <a:effectLst/>
          </c:spPr>
          <c:marker>
            <c:symbol val="none"/>
          </c:marker>
          <c:dLbls>
            <c:dLbl>
              <c:idx val="0"/>
              <c:layout>
                <c:manualLayout>
                  <c:x val="-4.6480131034862239E-2"/>
                  <c:y val="-5.3003953904903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C4D-40BF-87BA-45ECF1153686}"/>
                </c:ext>
              </c:extLst>
            </c:dLbl>
            <c:dLbl>
              <c:idx val="3"/>
              <c:layout>
                <c:manualLayout>
                  <c:x val="-4.6480131034862211E-2"/>
                  <c:y val="9.00575625471708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C4D-40BF-87BA-45ECF1153686}"/>
                </c:ext>
              </c:extLst>
            </c:dLbl>
            <c:dLbl>
              <c:idx val="4"/>
              <c:layout>
                <c:manualLayout>
                  <c:x val="-4.6480131034862211E-2"/>
                  <c:y val="6.14452592567559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C4D-40BF-87BA-45ECF1153686}"/>
                </c:ext>
              </c:extLst>
            </c:dLbl>
            <c:dLbl>
              <c:idx val="5"/>
              <c:layout>
                <c:manualLayout>
                  <c:x val="-5.2452506681301449E-2"/>
                  <c:y val="-8.16162571953183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C4D-40BF-87BA-45ECF1153686}"/>
                </c:ext>
              </c:extLst>
            </c:dLbl>
            <c:dLbl>
              <c:idx val="6"/>
              <c:layout>
                <c:manualLayout>
                  <c:x val="-4.9466318858081774E-2"/>
                  <c:y val="-7.01713358791525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C4D-40BF-87BA-45ECF1153686}"/>
                </c:ext>
              </c:extLst>
            </c:dLbl>
            <c:dLbl>
              <c:idx val="7"/>
              <c:layout>
                <c:manualLayout>
                  <c:x val="-4.6480131034862211E-2"/>
                  <c:y val="5.57227985986730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C4D-40BF-87BA-45ECF115368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11'!$E$5:$W$5</c15:sqref>
                  </c15:fullRef>
                </c:ext>
              </c:extLst>
              <c:f>'G 10 &amp; G 11'!$P$5:$W$5</c:f>
              <c:numCache>
                <c:formatCode>0.0</c:formatCode>
                <c:ptCount val="8"/>
                <c:pt idx="0">
                  <c:v>-1.2050452870855846</c:v>
                </c:pt>
                <c:pt idx="1">
                  <c:v>-5.2959119220032829</c:v>
                </c:pt>
                <c:pt idx="2">
                  <c:v>-5.0897675351333627</c:v>
                </c:pt>
                <c:pt idx="3">
                  <c:v>-1.5637566387128246</c:v>
                </c:pt>
                <c:pt idx="4">
                  <c:v>-5.3072009873375867</c:v>
                </c:pt>
                <c:pt idx="5">
                  <c:v>-5.3474399942491804</c:v>
                </c:pt>
                <c:pt idx="6">
                  <c:v>-4.4505397387396455</c:v>
                </c:pt>
                <c:pt idx="7">
                  <c:v>-4.3697700364020493</c:v>
                </c:pt>
              </c:numCache>
            </c:numRef>
          </c:val>
          <c:smooth val="0"/>
          <c:extLst>
            <c:ext xmlns:c16="http://schemas.microsoft.com/office/drawing/2014/chart" uri="{C3380CC4-5D6E-409C-BE32-E72D297353CC}">
              <c16:uniqueId val="{00000001-2C4D-40BF-87BA-45ECF1153686}"/>
            </c:ext>
          </c:extLst>
        </c:ser>
        <c:ser>
          <c:idx val="2"/>
          <c:order val="1"/>
          <c:tx>
            <c:strRef>
              <c:f>'G 10 &amp; G 11'!$C$6</c:f>
              <c:strCache>
                <c:ptCount val="1"/>
                <c:pt idx="0">
                  <c:v>Nominálny cieľ rozpočtu</c:v>
                </c:pt>
              </c:strCache>
            </c:strRef>
          </c:tx>
          <c:spPr>
            <a:ln w="28575" cap="rnd">
              <a:noFill/>
              <a:round/>
            </a:ln>
            <a:effectLst/>
          </c:spPr>
          <c:marker>
            <c:symbol val="circle"/>
            <c:size val="7"/>
            <c:spPr>
              <a:solidFill>
                <a:schemeClr val="tx1"/>
              </a:solidFill>
              <a:ln w="9525">
                <a:noFill/>
              </a:ln>
              <a:effectLst/>
            </c:spPr>
          </c:marker>
          <c:dLbls>
            <c:dLbl>
              <c:idx val="7"/>
              <c:layout>
                <c:manualLayout>
                  <c:x val="-4.9466318858081774E-2"/>
                  <c:y val="-6.14448086693026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C4D-40BF-87BA-45ECF1153686}"/>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11'!$E$6:$W$6</c15:sqref>
                  </c15:fullRef>
                </c:ext>
              </c:extLst>
              <c:f>'G 10 &amp; G 11'!$P$6:$W$6</c:f>
              <c:numCache>
                <c:formatCode>0.0</c:formatCode>
                <c:ptCount val="8"/>
                <c:pt idx="7">
                  <c:v>-4.0999999999999996</c:v>
                </c:pt>
              </c:numCache>
            </c:numRef>
          </c:val>
          <c:smooth val="0"/>
          <c:extLst>
            <c:ext xmlns:c16="http://schemas.microsoft.com/office/drawing/2014/chart" uri="{C3380CC4-5D6E-409C-BE32-E72D297353CC}">
              <c16:uniqueId val="{00000002-2C4D-40BF-87BA-45ECF1153686}"/>
            </c:ext>
          </c:extLst>
        </c:ser>
        <c:ser>
          <c:idx val="9"/>
          <c:order val="8"/>
          <c:tx>
            <c:strRef>
              <c:f>'G 10 &amp; G 11'!$C$13</c:f>
              <c:strCache>
                <c:ptCount val="1"/>
                <c:pt idx="0">
                  <c:v>Hranica nadmerného deficitu</c:v>
                </c:pt>
              </c:strCache>
            </c:strRef>
          </c:tx>
          <c:spPr>
            <a:ln w="12700" cap="rnd">
              <a:solidFill>
                <a:schemeClr val="accent4"/>
              </a:solidFill>
              <a:round/>
            </a:ln>
            <a:effectLst/>
          </c:spPr>
          <c:marker>
            <c:symbol val="none"/>
          </c:marker>
          <c:dLbls>
            <c:dLbl>
              <c:idx val="0"/>
              <c:layout>
                <c:manualLayout>
                  <c:x val="-4.6480131034862239E-2"/>
                  <c:y val="3.8555416624424042E-2"/>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4"/>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C4D-40BF-87BA-45ECF1153686}"/>
                </c:ext>
              </c:extLst>
            </c:dLbl>
            <c:dLbl>
              <c:idx val="1"/>
              <c:delete val="1"/>
              <c:extLst>
                <c:ext xmlns:c15="http://schemas.microsoft.com/office/drawing/2012/chart" uri="{CE6537A1-D6FC-4f65-9D91-7224C49458BB}"/>
                <c:ext xmlns:c16="http://schemas.microsoft.com/office/drawing/2014/chart" uri="{C3380CC4-5D6E-409C-BE32-E72D297353CC}">
                  <c16:uniqueId val="{00000013-2C4D-40BF-87BA-45ECF1153686}"/>
                </c:ext>
              </c:extLst>
            </c:dLbl>
            <c:dLbl>
              <c:idx val="2"/>
              <c:delete val="1"/>
              <c:extLst>
                <c:ext xmlns:c15="http://schemas.microsoft.com/office/drawing/2012/chart" uri="{CE6537A1-D6FC-4f65-9D91-7224C49458BB}"/>
                <c:ext xmlns:c16="http://schemas.microsoft.com/office/drawing/2014/chart" uri="{C3380CC4-5D6E-409C-BE32-E72D297353CC}">
                  <c16:uniqueId val="{00000012-2C4D-40BF-87BA-45ECF1153686}"/>
                </c:ext>
              </c:extLst>
            </c:dLbl>
            <c:dLbl>
              <c:idx val="3"/>
              <c:delete val="1"/>
              <c:extLst>
                <c:ext xmlns:c15="http://schemas.microsoft.com/office/drawing/2012/chart" uri="{CE6537A1-D6FC-4f65-9D91-7224C49458BB}"/>
                <c:ext xmlns:c16="http://schemas.microsoft.com/office/drawing/2014/chart" uri="{C3380CC4-5D6E-409C-BE32-E72D297353CC}">
                  <c16:uniqueId val="{00000011-2C4D-40BF-87BA-45ECF1153686}"/>
                </c:ext>
              </c:extLst>
            </c:dLbl>
            <c:dLbl>
              <c:idx val="4"/>
              <c:delete val="1"/>
              <c:extLst>
                <c:ext xmlns:c15="http://schemas.microsoft.com/office/drawing/2012/chart" uri="{CE6537A1-D6FC-4f65-9D91-7224C49458BB}"/>
                <c:ext xmlns:c16="http://schemas.microsoft.com/office/drawing/2014/chart" uri="{C3380CC4-5D6E-409C-BE32-E72D297353CC}">
                  <c16:uniqueId val="{00000010-2C4D-40BF-87BA-45ECF1153686}"/>
                </c:ext>
              </c:extLst>
            </c:dLbl>
            <c:dLbl>
              <c:idx val="5"/>
              <c:delete val="1"/>
              <c:extLst>
                <c:ext xmlns:c15="http://schemas.microsoft.com/office/drawing/2012/chart" uri="{CE6537A1-D6FC-4f65-9D91-7224C49458BB}"/>
                <c:ext xmlns:c16="http://schemas.microsoft.com/office/drawing/2014/chart" uri="{C3380CC4-5D6E-409C-BE32-E72D297353CC}">
                  <c16:uniqueId val="{0000000F-2C4D-40BF-87BA-45ECF1153686}"/>
                </c:ext>
              </c:extLst>
            </c:dLbl>
            <c:dLbl>
              <c:idx val="6"/>
              <c:delete val="1"/>
              <c:extLst>
                <c:ext xmlns:c15="http://schemas.microsoft.com/office/drawing/2012/chart" uri="{CE6537A1-D6FC-4f65-9D91-7224C49458BB}"/>
                <c:ext xmlns:c16="http://schemas.microsoft.com/office/drawing/2014/chart" uri="{C3380CC4-5D6E-409C-BE32-E72D297353CC}">
                  <c16:uniqueId val="{0000000E-2C4D-40BF-87BA-45ECF1153686}"/>
                </c:ext>
              </c:extLst>
            </c:dLbl>
            <c:dLbl>
              <c:idx val="7"/>
              <c:delete val="1"/>
              <c:extLst>
                <c:ext xmlns:c15="http://schemas.microsoft.com/office/drawing/2012/chart" uri="{CE6537A1-D6FC-4f65-9D91-7224C49458BB}"/>
                <c:ext xmlns:c16="http://schemas.microsoft.com/office/drawing/2014/chart" uri="{C3380CC4-5D6E-409C-BE32-E72D297353CC}">
                  <c16:uniqueId val="{0000000D-2C4D-40BF-87BA-45ECF1153686}"/>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11'!$E$13:$W$13</c15:sqref>
                  </c15:fullRef>
                </c:ext>
              </c:extLst>
              <c:f>'G 10 &amp; G 11'!$P$13:$W$13</c:f>
              <c:numCache>
                <c:formatCode>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9-2C4D-40BF-87BA-45ECF1153686}"/>
            </c:ext>
          </c:extLst>
        </c:ser>
        <c:dLbls>
          <c:showLegendKey val="0"/>
          <c:showVal val="0"/>
          <c:showCatName val="0"/>
          <c:showSerName val="0"/>
          <c:showPercent val="0"/>
          <c:showBubbleSize val="0"/>
        </c:dLbls>
        <c:marker val="1"/>
        <c:smooth val="0"/>
        <c:axId val="1567426288"/>
        <c:axId val="1549030640"/>
      </c:lineChart>
      <c:catAx>
        <c:axId val="1567426288"/>
        <c:scaling>
          <c:orientation val="minMax"/>
        </c:scaling>
        <c:delete val="0"/>
        <c:axPos val="b"/>
        <c:numFmt formatCode="General" sourceLinked="0"/>
        <c:majorTickMark val="none"/>
        <c:minorTickMark val="none"/>
        <c:tickLblPos val="low"/>
        <c:spPr>
          <a:noFill/>
          <a:ln w="12700" cap="flat" cmpd="sng" algn="ctr">
            <a:solidFill>
              <a:schemeClr val="bg2"/>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49030640"/>
        <c:crosses val="autoZero"/>
        <c:auto val="1"/>
        <c:lblAlgn val="ctr"/>
        <c:lblOffset val="100"/>
        <c:noMultiLvlLbl val="0"/>
      </c:catAx>
      <c:valAx>
        <c:axId val="1549030640"/>
        <c:scaling>
          <c:orientation val="minMax"/>
          <c:min val="-10"/>
        </c:scaling>
        <c:delete val="0"/>
        <c:axPos val="l"/>
        <c:majorGridlines>
          <c:spPr>
            <a:ln w="3175" cap="flat" cmpd="sng" algn="ctr">
              <a:solidFill>
                <a:schemeClr val="bg2">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0"/>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67426288"/>
        <c:crosses val="autoZero"/>
        <c:crossBetween val="between"/>
      </c:val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0.21744356955380578"/>
          <c:y val="0.67013779527559036"/>
          <c:w val="0.39011286089238845"/>
          <c:h val="0.2141214639836687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72946542508417E-2"/>
          <c:y val="6.8376051642762781E-2"/>
          <c:w val="0.87375529891136527"/>
          <c:h val="0.81900071116967099"/>
        </c:manualLayout>
      </c:layout>
      <c:barChart>
        <c:barDir val="col"/>
        <c:grouping val="clustered"/>
        <c:varyColors val="0"/>
        <c:ser>
          <c:idx val="3"/>
          <c:order val="2"/>
          <c:tx>
            <c:strRef>
              <c:f>'G 10 &amp; G 11'!$D$7</c:f>
              <c:strCache>
                <c:ptCount val="1"/>
                <c:pt idx="0">
                  <c:v>Financial crisis</c:v>
                </c:pt>
              </c:strCache>
            </c:strRef>
          </c:tx>
          <c:spPr>
            <a:solidFill>
              <a:schemeClr val="accent4"/>
            </a:solidFill>
            <a:ln>
              <a:noFill/>
            </a:ln>
            <a:effectLst/>
          </c:spPr>
          <c:invertIfNegative val="0"/>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11'!$E$7:$W$7</c15:sqref>
                  </c15:fullRef>
                </c:ext>
              </c:extLst>
              <c:f>'G 10 &amp; G 11'!$P$7:$W$7</c:f>
              <c:numCache>
                <c:formatCode>0.0</c:formatCode>
                <c:ptCount val="8"/>
              </c:numCache>
            </c:numRef>
          </c:val>
          <c:extLst>
            <c:ext xmlns:c16="http://schemas.microsoft.com/office/drawing/2014/chart" uri="{C3380CC4-5D6E-409C-BE32-E72D297353CC}">
              <c16:uniqueId val="{00000003-C7C7-49D7-AB92-8509D49F90A1}"/>
            </c:ext>
          </c:extLst>
        </c:ser>
        <c:ser>
          <c:idx val="4"/>
          <c:order val="3"/>
          <c:tx>
            <c:strRef>
              <c:f>'G 10 &amp; G 11'!$D$8</c:f>
              <c:strCache>
                <c:ptCount val="1"/>
                <c:pt idx="0">
                  <c:v>COVID-19</c:v>
                </c:pt>
              </c:strCache>
            </c:strRef>
          </c:tx>
          <c:spPr>
            <a:solidFill>
              <a:schemeClr val="bg2">
                <a:lumMod val="40000"/>
                <a:lumOff val="60000"/>
              </a:schemeClr>
            </a:solidFill>
            <a:ln>
              <a:noFill/>
            </a:ln>
            <a:effectLst/>
          </c:spPr>
          <c:invertIfNegative val="0"/>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11'!$E$8:$W$8</c15:sqref>
                  </c15:fullRef>
                </c:ext>
              </c:extLst>
              <c:f>'G 10 &amp; G 11'!$P$8:$W$8</c:f>
              <c:numCache>
                <c:formatCode>0.0</c:formatCode>
                <c:ptCount val="8"/>
                <c:pt idx="1">
                  <c:v>-10</c:v>
                </c:pt>
                <c:pt idx="2">
                  <c:v>-10</c:v>
                </c:pt>
              </c:numCache>
            </c:numRef>
          </c:val>
          <c:extLst>
            <c:ext xmlns:c16="http://schemas.microsoft.com/office/drawing/2014/chart" uri="{C3380CC4-5D6E-409C-BE32-E72D297353CC}">
              <c16:uniqueId val="{00000004-C7C7-49D7-AB92-8509D49F90A1}"/>
            </c:ext>
          </c:extLst>
        </c:ser>
        <c:ser>
          <c:idx val="5"/>
          <c:order val="4"/>
          <c:tx>
            <c:strRef>
              <c:f>'G 10 &amp; G 11'!$D$9</c:f>
              <c:strCache>
                <c:ptCount val="1"/>
                <c:pt idx="0">
                  <c:v>Energy crisis</c:v>
                </c:pt>
              </c:strCache>
            </c:strRef>
          </c:tx>
          <c:spPr>
            <a:solidFill>
              <a:schemeClr val="accent6"/>
            </a:solidFill>
            <a:ln>
              <a:noFill/>
            </a:ln>
            <a:effectLst/>
          </c:spPr>
          <c:invertIfNegative val="0"/>
          <c:dPt>
            <c:idx val="3"/>
            <c:invertIfNegative val="0"/>
            <c:bubble3D val="0"/>
            <c:spPr>
              <a:solidFill>
                <a:schemeClr val="bg2">
                  <a:lumMod val="20000"/>
                  <a:lumOff val="80000"/>
                </a:schemeClr>
              </a:solidFill>
              <a:ln>
                <a:noFill/>
              </a:ln>
              <a:effectLst/>
            </c:spPr>
            <c:extLst>
              <c:ext xmlns:c16="http://schemas.microsoft.com/office/drawing/2014/chart" uri="{C3380CC4-5D6E-409C-BE32-E72D297353CC}">
                <c16:uniqueId val="{0000000A-C7C7-49D7-AB92-8509D49F90A1}"/>
              </c:ext>
            </c:extLst>
          </c:dPt>
          <c:dPt>
            <c:idx val="4"/>
            <c:invertIfNegative val="0"/>
            <c:bubble3D val="0"/>
            <c:spPr>
              <a:solidFill>
                <a:schemeClr val="bg2">
                  <a:lumMod val="20000"/>
                  <a:lumOff val="80000"/>
                </a:schemeClr>
              </a:solidFill>
              <a:ln>
                <a:noFill/>
              </a:ln>
              <a:effectLst/>
            </c:spPr>
            <c:extLst>
              <c:ext xmlns:c16="http://schemas.microsoft.com/office/drawing/2014/chart" uri="{C3380CC4-5D6E-409C-BE32-E72D297353CC}">
                <c16:uniqueId val="{0000000B-C7C7-49D7-AB92-8509D49F90A1}"/>
              </c:ext>
            </c:extLst>
          </c:dPt>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11'!$E$9:$W$9</c15:sqref>
                  </c15:fullRef>
                </c:ext>
              </c:extLst>
              <c:f>'G 10 &amp; G 11'!$P$9:$W$9</c:f>
              <c:numCache>
                <c:formatCode>0.0</c:formatCode>
                <c:ptCount val="8"/>
                <c:pt idx="3">
                  <c:v>-10</c:v>
                </c:pt>
                <c:pt idx="4">
                  <c:v>-10</c:v>
                </c:pt>
                <c:pt idx="5">
                  <c:v>-10</c:v>
                </c:pt>
              </c:numCache>
            </c:numRef>
          </c:val>
          <c:extLst>
            <c:ext xmlns:c16="http://schemas.microsoft.com/office/drawing/2014/chart" uri="{C3380CC4-5D6E-409C-BE32-E72D297353CC}">
              <c16:uniqueId val="{00000005-C7C7-49D7-AB92-8509D49F90A1}"/>
            </c:ext>
          </c:extLst>
        </c:ser>
        <c:ser>
          <c:idx val="6"/>
          <c:order val="5"/>
          <c:tx>
            <c:strRef>
              <c:f>'G 10 &amp; G 11'!$D$10</c:f>
              <c:strCache>
                <c:ptCount val="1"/>
                <c:pt idx="0">
                  <c:v>1st consolidation</c:v>
                </c:pt>
              </c:strCache>
            </c:strRef>
          </c:tx>
          <c:spPr>
            <a:solidFill>
              <a:schemeClr val="accent1">
                <a:lumMod val="60000"/>
                <a:lumOff val="40000"/>
              </a:schemeClr>
            </a:solidFill>
            <a:ln>
              <a:noFill/>
            </a:ln>
            <a:effectLst/>
          </c:spPr>
          <c:invertIfNegative val="0"/>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11'!$E$10:$W$10</c15:sqref>
                  </c15:fullRef>
                </c:ext>
              </c:extLst>
              <c:f>'G 10 &amp; G 11'!$P$10:$W$10</c:f>
              <c:numCache>
                <c:formatCode>0.0</c:formatCode>
                <c:ptCount val="8"/>
                <c:pt idx="5">
                  <c:v>-10</c:v>
                </c:pt>
              </c:numCache>
            </c:numRef>
          </c:val>
          <c:extLst>
            <c:ext xmlns:c16="http://schemas.microsoft.com/office/drawing/2014/chart" uri="{C3380CC4-5D6E-409C-BE32-E72D297353CC}">
              <c16:uniqueId val="{00000006-C7C7-49D7-AB92-8509D49F90A1}"/>
            </c:ext>
          </c:extLst>
        </c:ser>
        <c:ser>
          <c:idx val="7"/>
          <c:order val="6"/>
          <c:tx>
            <c:strRef>
              <c:f>'G 10 &amp; G 11'!$D$11</c:f>
              <c:strCache>
                <c:ptCount val="1"/>
                <c:pt idx="0">
                  <c:v>2nd consolidation</c:v>
                </c:pt>
              </c:strCache>
            </c:strRef>
          </c:tx>
          <c:spPr>
            <a:solidFill>
              <a:schemeClr val="accent2">
                <a:lumMod val="60000"/>
              </a:schemeClr>
            </a:solidFill>
            <a:ln>
              <a:noFill/>
            </a:ln>
            <a:effectLst/>
          </c:spPr>
          <c:invertIfNegative val="0"/>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11'!$E$11:$W$11</c15:sqref>
                  </c15:fullRef>
                </c:ext>
              </c:extLst>
              <c:f>'G 10 &amp; G 11'!$P$11:$W$11</c:f>
              <c:numCache>
                <c:formatCode>0.0</c:formatCode>
                <c:ptCount val="8"/>
                <c:pt idx="6">
                  <c:v>-10</c:v>
                </c:pt>
              </c:numCache>
            </c:numRef>
          </c:val>
          <c:extLst>
            <c:ext xmlns:c16="http://schemas.microsoft.com/office/drawing/2014/chart" uri="{C3380CC4-5D6E-409C-BE32-E72D297353CC}">
              <c16:uniqueId val="{00000007-C7C7-49D7-AB92-8509D49F90A1}"/>
            </c:ext>
          </c:extLst>
        </c:ser>
        <c:ser>
          <c:idx val="8"/>
          <c:order val="7"/>
          <c:tx>
            <c:strRef>
              <c:f>'G 10 &amp; G 11'!$D$12</c:f>
              <c:strCache>
                <c:ptCount val="1"/>
                <c:pt idx="0">
                  <c:v>3rd consolidation</c:v>
                </c:pt>
              </c:strCache>
            </c:strRef>
          </c:tx>
          <c:spPr>
            <a:solidFill>
              <a:schemeClr val="accent3">
                <a:lumMod val="60000"/>
              </a:schemeClr>
            </a:solidFill>
            <a:ln>
              <a:noFill/>
            </a:ln>
            <a:effectLst/>
          </c:spPr>
          <c:invertIfNegative val="0"/>
          <c:dPt>
            <c:idx val="6"/>
            <c:invertIfNegative val="0"/>
            <c:bubble3D val="0"/>
            <c:spPr>
              <a:solidFill>
                <a:schemeClr val="accent1">
                  <a:lumMod val="40000"/>
                  <a:lumOff val="60000"/>
                </a:schemeClr>
              </a:solidFill>
              <a:ln>
                <a:noFill/>
              </a:ln>
              <a:effectLst/>
            </c:spPr>
            <c:extLst>
              <c:ext xmlns:c16="http://schemas.microsoft.com/office/drawing/2014/chart" uri="{C3380CC4-5D6E-409C-BE32-E72D297353CC}">
                <c16:uniqueId val="{0000000C-C7C7-49D7-AB92-8509D49F90A1}"/>
              </c:ext>
            </c:extLst>
          </c:dPt>
          <c:dPt>
            <c:idx val="7"/>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D-C7C7-49D7-AB92-8509D49F90A1}"/>
              </c:ext>
            </c:extLst>
          </c:dPt>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11'!$E$12:$W$12</c15:sqref>
                  </c15:fullRef>
                </c:ext>
              </c:extLst>
              <c:f>'G 10 &amp; G 11'!$P$12:$W$12</c:f>
              <c:numCache>
                <c:formatCode>0.0</c:formatCode>
                <c:ptCount val="8"/>
                <c:pt idx="6">
                  <c:v>-10</c:v>
                </c:pt>
                <c:pt idx="7">
                  <c:v>-10</c:v>
                </c:pt>
              </c:numCache>
            </c:numRef>
          </c:val>
          <c:extLst>
            <c:ext xmlns:c16="http://schemas.microsoft.com/office/drawing/2014/chart" uri="{C3380CC4-5D6E-409C-BE32-E72D297353CC}">
              <c16:uniqueId val="{00000008-C7C7-49D7-AB92-8509D49F90A1}"/>
            </c:ext>
          </c:extLst>
        </c:ser>
        <c:dLbls>
          <c:showLegendKey val="0"/>
          <c:showVal val="0"/>
          <c:showCatName val="0"/>
          <c:showSerName val="0"/>
          <c:showPercent val="0"/>
          <c:showBubbleSize val="0"/>
        </c:dLbls>
        <c:gapWidth val="0"/>
        <c:overlap val="100"/>
        <c:axId val="1567500992"/>
        <c:axId val="1549228880"/>
      </c:barChart>
      <c:lineChart>
        <c:grouping val="standard"/>
        <c:varyColors val="0"/>
        <c:ser>
          <c:idx val="1"/>
          <c:order val="0"/>
          <c:tx>
            <c:strRef>
              <c:f>'G 10 &amp; G 11'!$D$5</c:f>
              <c:strCache>
                <c:ptCount val="1"/>
                <c:pt idx="0">
                  <c:v>Nominal balance</c:v>
                </c:pt>
              </c:strCache>
            </c:strRef>
          </c:tx>
          <c:spPr>
            <a:ln w="28575" cap="rnd">
              <a:solidFill>
                <a:schemeClr val="accent1"/>
              </a:solidFill>
              <a:round/>
            </a:ln>
            <a:effectLst/>
          </c:spPr>
          <c:marker>
            <c:symbol val="none"/>
          </c:marker>
          <c:dLbls>
            <c:dLbl>
              <c:idx val="0"/>
              <c:layout>
                <c:manualLayout>
                  <c:x val="-4.2834641028346887E-2"/>
                  <c:y val="-4.97362768202303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7C7-49D7-AB92-8509D49F90A1}"/>
                </c:ext>
              </c:extLst>
            </c:dLbl>
            <c:dLbl>
              <c:idx val="3"/>
              <c:layout>
                <c:manualLayout>
                  <c:x val="-4.2834641028346936E-2"/>
                  <c:y val="8.26940905910925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7C7-49D7-AB92-8509D49F90A1}"/>
                </c:ext>
              </c:extLst>
            </c:dLbl>
            <c:dLbl>
              <c:idx val="5"/>
              <c:layout>
                <c:manualLayout>
                  <c:x val="-4.2834641028346887E-2"/>
                  <c:y val="-7.98340875955309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7C7-49D7-AB92-8509D49F90A1}"/>
                </c:ext>
              </c:extLst>
            </c:dLbl>
            <c:dLbl>
              <c:idx val="6"/>
              <c:layout>
                <c:manualLayout>
                  <c:x val="-4.2834641028346991E-2"/>
                  <c:y val="-6.77949632854107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7C7-49D7-AB92-8509D49F90A1}"/>
                </c:ext>
              </c:extLst>
            </c:dLbl>
            <c:dLbl>
              <c:idx val="7"/>
              <c:layout>
                <c:manualLayout>
                  <c:x val="-4.2834641028346991E-2"/>
                  <c:y val="4.65767176607317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7C7-49D7-AB92-8509D49F90A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11'!$E$5:$W$5</c15:sqref>
                  </c15:fullRef>
                </c:ext>
              </c:extLst>
              <c:f>'G 10 &amp; G 11'!$P$5:$W$5</c:f>
              <c:numCache>
                <c:formatCode>0.0</c:formatCode>
                <c:ptCount val="8"/>
                <c:pt idx="0">
                  <c:v>-1.2050452870855846</c:v>
                </c:pt>
                <c:pt idx="1">
                  <c:v>-5.2959119220032829</c:v>
                </c:pt>
                <c:pt idx="2">
                  <c:v>-5.0897675351333627</c:v>
                </c:pt>
                <c:pt idx="3">
                  <c:v>-1.5637566387128246</c:v>
                </c:pt>
                <c:pt idx="4">
                  <c:v>-5.3072009873375867</c:v>
                </c:pt>
                <c:pt idx="5">
                  <c:v>-5.3474399942491804</c:v>
                </c:pt>
                <c:pt idx="6">
                  <c:v>-4.4505397387396455</c:v>
                </c:pt>
                <c:pt idx="7">
                  <c:v>-4.3697700364020493</c:v>
                </c:pt>
              </c:numCache>
            </c:numRef>
          </c:val>
          <c:smooth val="0"/>
          <c:extLst>
            <c:ext xmlns:c16="http://schemas.microsoft.com/office/drawing/2014/chart" uri="{C3380CC4-5D6E-409C-BE32-E72D297353CC}">
              <c16:uniqueId val="{00000001-C7C7-49D7-AB92-8509D49F90A1}"/>
            </c:ext>
          </c:extLst>
        </c:ser>
        <c:ser>
          <c:idx val="2"/>
          <c:order val="1"/>
          <c:tx>
            <c:strRef>
              <c:f>'G 10 &amp; G 11'!$D$6</c:f>
              <c:strCache>
                <c:ptCount val="1"/>
                <c:pt idx="0">
                  <c:v>Nominal balance at budgeting</c:v>
                </c:pt>
              </c:strCache>
            </c:strRef>
          </c:tx>
          <c:spPr>
            <a:ln w="28575" cap="rnd">
              <a:noFill/>
              <a:round/>
            </a:ln>
            <a:effectLst/>
          </c:spPr>
          <c:marker>
            <c:symbol val="circle"/>
            <c:size val="7"/>
            <c:spPr>
              <a:solidFill>
                <a:schemeClr val="tx1"/>
              </a:solidFill>
              <a:ln w="9525">
                <a:noFill/>
              </a:ln>
              <a:effectLst/>
            </c:spPr>
          </c:marker>
          <c:dLbls>
            <c:dLbl>
              <c:idx val="7"/>
              <c:layout>
                <c:manualLayout>
                  <c:x val="-4.5586618714358471E-2"/>
                  <c:y val="-5.25958058345199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7C7-49D7-AB92-8509D49F90A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11'!$E$6:$W$6</c15:sqref>
                  </c15:fullRef>
                </c:ext>
              </c:extLst>
              <c:f>'G 10 &amp; G 11'!$P$6:$W$6</c:f>
              <c:numCache>
                <c:formatCode>0.0</c:formatCode>
                <c:ptCount val="8"/>
                <c:pt idx="7">
                  <c:v>-4.0999999999999996</c:v>
                </c:pt>
              </c:numCache>
            </c:numRef>
          </c:val>
          <c:smooth val="0"/>
          <c:extLst>
            <c:ext xmlns:c16="http://schemas.microsoft.com/office/drawing/2014/chart" uri="{C3380CC4-5D6E-409C-BE32-E72D297353CC}">
              <c16:uniqueId val="{00000002-C7C7-49D7-AB92-8509D49F90A1}"/>
            </c:ext>
          </c:extLst>
        </c:ser>
        <c:ser>
          <c:idx val="9"/>
          <c:order val="8"/>
          <c:tx>
            <c:strRef>
              <c:f>'G 10 &amp; G 11'!$D$13</c:f>
              <c:strCache>
                <c:ptCount val="1"/>
                <c:pt idx="0">
                  <c:v>Excessive deficit threshold</c:v>
                </c:pt>
              </c:strCache>
            </c:strRef>
          </c:tx>
          <c:spPr>
            <a:ln w="12700" cap="rnd">
              <a:solidFill>
                <a:schemeClr val="accent4"/>
              </a:solidFill>
              <a:round/>
            </a:ln>
            <a:effectLst/>
          </c:spPr>
          <c:marker>
            <c:symbol val="none"/>
          </c:marker>
          <c:dLbls>
            <c:dLbl>
              <c:idx val="0"/>
              <c:layout>
                <c:manualLayout>
                  <c:x val="-4.2834641028346887E-2"/>
                  <c:y val="5.2596279815791916E-2"/>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4"/>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C7C7-49D7-AB92-8509D49F90A1}"/>
                </c:ext>
              </c:extLst>
            </c:dLbl>
            <c:dLbl>
              <c:idx val="1"/>
              <c:delete val="1"/>
              <c:extLst>
                <c:ext xmlns:c15="http://schemas.microsoft.com/office/drawing/2012/chart" uri="{CE6537A1-D6FC-4f65-9D91-7224C49458BB}"/>
                <c:ext xmlns:c16="http://schemas.microsoft.com/office/drawing/2014/chart" uri="{C3380CC4-5D6E-409C-BE32-E72D297353CC}">
                  <c16:uniqueId val="{00000014-C7C7-49D7-AB92-8509D49F90A1}"/>
                </c:ext>
              </c:extLst>
            </c:dLbl>
            <c:dLbl>
              <c:idx val="2"/>
              <c:delete val="1"/>
              <c:extLst>
                <c:ext xmlns:c15="http://schemas.microsoft.com/office/drawing/2012/chart" uri="{CE6537A1-D6FC-4f65-9D91-7224C49458BB}"/>
                <c:ext xmlns:c16="http://schemas.microsoft.com/office/drawing/2014/chart" uri="{C3380CC4-5D6E-409C-BE32-E72D297353CC}">
                  <c16:uniqueId val="{00000013-C7C7-49D7-AB92-8509D49F90A1}"/>
                </c:ext>
              </c:extLst>
            </c:dLbl>
            <c:dLbl>
              <c:idx val="3"/>
              <c:delete val="1"/>
              <c:extLst>
                <c:ext xmlns:c15="http://schemas.microsoft.com/office/drawing/2012/chart" uri="{CE6537A1-D6FC-4f65-9D91-7224C49458BB}"/>
                <c:ext xmlns:c16="http://schemas.microsoft.com/office/drawing/2014/chart" uri="{C3380CC4-5D6E-409C-BE32-E72D297353CC}">
                  <c16:uniqueId val="{00000012-C7C7-49D7-AB92-8509D49F90A1}"/>
                </c:ext>
              </c:extLst>
            </c:dLbl>
            <c:dLbl>
              <c:idx val="4"/>
              <c:delete val="1"/>
              <c:extLst>
                <c:ext xmlns:c15="http://schemas.microsoft.com/office/drawing/2012/chart" uri="{CE6537A1-D6FC-4f65-9D91-7224C49458BB}"/>
                <c:ext xmlns:c16="http://schemas.microsoft.com/office/drawing/2014/chart" uri="{C3380CC4-5D6E-409C-BE32-E72D297353CC}">
                  <c16:uniqueId val="{00000011-C7C7-49D7-AB92-8509D49F90A1}"/>
                </c:ext>
              </c:extLst>
            </c:dLbl>
            <c:dLbl>
              <c:idx val="5"/>
              <c:delete val="1"/>
              <c:extLst>
                <c:ext xmlns:c15="http://schemas.microsoft.com/office/drawing/2012/chart" uri="{CE6537A1-D6FC-4f65-9D91-7224C49458BB}"/>
                <c:ext xmlns:c16="http://schemas.microsoft.com/office/drawing/2014/chart" uri="{C3380CC4-5D6E-409C-BE32-E72D297353CC}">
                  <c16:uniqueId val="{00000010-C7C7-49D7-AB92-8509D49F90A1}"/>
                </c:ext>
              </c:extLst>
            </c:dLbl>
            <c:dLbl>
              <c:idx val="6"/>
              <c:delete val="1"/>
              <c:extLst>
                <c:ext xmlns:c15="http://schemas.microsoft.com/office/drawing/2012/chart" uri="{CE6537A1-D6FC-4f65-9D91-7224C49458BB}"/>
                <c:ext xmlns:c16="http://schemas.microsoft.com/office/drawing/2014/chart" uri="{C3380CC4-5D6E-409C-BE32-E72D297353CC}">
                  <c16:uniqueId val="{0000000F-C7C7-49D7-AB92-8509D49F90A1}"/>
                </c:ext>
              </c:extLst>
            </c:dLbl>
            <c:dLbl>
              <c:idx val="7"/>
              <c:delete val="1"/>
              <c:extLst>
                <c:ext xmlns:c15="http://schemas.microsoft.com/office/drawing/2012/chart" uri="{CE6537A1-D6FC-4f65-9D91-7224C49458BB}"/>
                <c:ext xmlns:c16="http://schemas.microsoft.com/office/drawing/2014/chart" uri="{C3380CC4-5D6E-409C-BE32-E72D297353CC}">
                  <c16:uniqueId val="{0000000E-C7C7-49D7-AB92-8509D49F90A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10 &amp; G 11'!$E$4:$W$4</c15:sqref>
                  </c15:fullRef>
                </c:ext>
              </c:extLst>
              <c:f>'G 10 &amp; G 11'!$P$4:$W$4</c:f>
              <c:numCache>
                <c:formatCode>General</c:formatCode>
                <c:ptCount val="8"/>
                <c:pt idx="0">
                  <c:v>2019</c:v>
                </c:pt>
                <c:pt idx="1">
                  <c:v>2020</c:v>
                </c:pt>
                <c:pt idx="2">
                  <c:v>2021</c:v>
                </c:pt>
                <c:pt idx="3">
                  <c:v>2022</c:v>
                </c:pt>
                <c:pt idx="4">
                  <c:v>2023</c:v>
                </c:pt>
                <c:pt idx="5">
                  <c:v>2024</c:v>
                </c:pt>
                <c:pt idx="6">
                  <c:v>2025</c:v>
                </c:pt>
                <c:pt idx="7">
                  <c:v>2026</c:v>
                </c:pt>
              </c:numCache>
            </c:numRef>
          </c:cat>
          <c:val>
            <c:numRef>
              <c:extLst>
                <c:ext xmlns:c15="http://schemas.microsoft.com/office/drawing/2012/chart" uri="{02D57815-91ED-43cb-92C2-25804820EDAC}">
                  <c15:fullRef>
                    <c15:sqref>'G 10 &amp; G 11'!$E$13:$W$13</c15:sqref>
                  </c15:fullRef>
                </c:ext>
              </c:extLst>
              <c:f>'G 10 &amp; G 11'!$P$13:$W$13</c:f>
              <c:numCache>
                <c:formatCode>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9-C7C7-49D7-AB92-8509D49F90A1}"/>
            </c:ext>
          </c:extLst>
        </c:ser>
        <c:dLbls>
          <c:showLegendKey val="0"/>
          <c:showVal val="0"/>
          <c:showCatName val="0"/>
          <c:showSerName val="0"/>
          <c:showPercent val="0"/>
          <c:showBubbleSize val="0"/>
        </c:dLbls>
        <c:marker val="1"/>
        <c:smooth val="0"/>
        <c:axId val="1567500992"/>
        <c:axId val="1549228880"/>
      </c:lineChart>
      <c:catAx>
        <c:axId val="1567500992"/>
        <c:scaling>
          <c:orientation val="minMax"/>
        </c:scaling>
        <c:delete val="0"/>
        <c:axPos val="b"/>
        <c:numFmt formatCode="General" sourceLinked="1"/>
        <c:majorTickMark val="none"/>
        <c:minorTickMark val="none"/>
        <c:tickLblPos val="low"/>
        <c:spPr>
          <a:noFill/>
          <a:ln w="12700" cap="flat" cmpd="sng" algn="ctr">
            <a:solidFill>
              <a:schemeClr val="bg2"/>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49228880"/>
        <c:crosses val="autoZero"/>
        <c:auto val="1"/>
        <c:lblAlgn val="ctr"/>
        <c:lblOffset val="100"/>
        <c:noMultiLvlLbl val="0"/>
      </c:catAx>
      <c:valAx>
        <c:axId val="1549228880"/>
        <c:scaling>
          <c:orientation val="minMax"/>
          <c:min val="-10"/>
        </c:scaling>
        <c:delete val="0"/>
        <c:axPos val="l"/>
        <c:majorGridlines>
          <c:spPr>
            <a:ln w="3175" cap="flat" cmpd="sng" algn="ctr">
              <a:solidFill>
                <a:schemeClr val="bg2">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67500992"/>
        <c:crosses val="autoZero"/>
        <c:crossBetween val="between"/>
      </c:val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0.21549978840108577"/>
          <c:y val="0.65034826757012454"/>
          <c:w val="0.37971788111586419"/>
          <c:h val="0.2295164290961880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69618112257061E-2"/>
          <c:y val="5.1552421653788399E-2"/>
          <c:w val="0.89745981511914819"/>
          <c:h val="0.85416163104924492"/>
        </c:manualLayout>
      </c:layout>
      <c:barChart>
        <c:barDir val="bar"/>
        <c:grouping val="stacked"/>
        <c:varyColors val="0"/>
        <c:ser>
          <c:idx val="0"/>
          <c:order val="0"/>
          <c:spPr>
            <a:noFill/>
            <a:ln>
              <a:noFill/>
            </a:ln>
            <a:effectLst/>
          </c:spPr>
          <c:invertIfNegative val="0"/>
          <c:cat>
            <c:strRef>
              <c:f>'G 10 &amp; G 11'!$C$30:$C$40</c:f>
              <c:strCache>
                <c:ptCount val="11"/>
                <c:pt idx="0">
                  <c:v>Deficit roka 2023</c:v>
                </c:pt>
                <c:pt idx="1">
                  <c:v>Konsolidácia 2024 - 2026</c:v>
                </c:pt>
                <c:pt idx="2">
                  <c:v>Nové výdavky 2024 - 2026</c:v>
                </c:pt>
                <c:pt idx="3">
                  <c:v>Energopomoc</c:v>
                </c:pt>
                <c:pt idx="4">
                  <c:v>Makroekonomický šok</c:v>
                </c:pt>
                <c:pt idx="5">
                  <c:v>Úrokové náklady a odvod do rozp. EÚ</c:v>
                </c:pt>
                <c:pt idx="6">
                  <c:v>Dôchodcovské dávky (inflačný šok)</c:v>
                </c:pt>
                <c:pt idx="7">
                  <c:v>Výdavky na obranu</c:v>
                </c:pt>
                <c:pt idx="8">
                  <c:v>Rast daňových príjmov voči makroz.</c:v>
                </c:pt>
                <c:pt idx="9">
                  <c:v>Ostatné</c:v>
                </c:pt>
                <c:pt idx="10">
                  <c:v>Deficit roka 2026</c:v>
                </c:pt>
              </c:strCache>
            </c:strRef>
          </c:cat>
          <c:val>
            <c:numRef>
              <c:f>'G 10 &amp; G 11'!$F$30:$F$40</c:f>
              <c:numCache>
                <c:formatCode>0.0</c:formatCode>
                <c:ptCount val="11"/>
                <c:pt idx="1">
                  <c:v>-1.0541262927625485</c:v>
                </c:pt>
                <c:pt idx="2">
                  <c:v>-1.0541262927625485</c:v>
                </c:pt>
                <c:pt idx="3">
                  <c:v>-0.23321039840733371</c:v>
                </c:pt>
                <c:pt idx="4">
                  <c:v>-0.23321039840733371</c:v>
                </c:pt>
                <c:pt idx="5">
                  <c:v>-1.185706231405351</c:v>
                </c:pt>
                <c:pt idx="6">
                  <c:v>-1.973656499171212</c:v>
                </c:pt>
                <c:pt idx="7">
                  <c:v>-2.7457990012593383</c:v>
                </c:pt>
                <c:pt idx="8">
                  <c:v>-3.4774051145001166</c:v>
                </c:pt>
                <c:pt idx="9">
                  <c:v>-3.889987598208136</c:v>
                </c:pt>
              </c:numCache>
            </c:numRef>
          </c:val>
          <c:extLst>
            <c:ext xmlns:c16="http://schemas.microsoft.com/office/drawing/2014/chart" uri="{C3380CC4-5D6E-409C-BE32-E72D297353CC}">
              <c16:uniqueId val="{00000000-9694-4BCC-ADA0-E6165C4F33AF}"/>
            </c:ext>
          </c:extLst>
        </c:ser>
        <c:ser>
          <c:idx val="1"/>
          <c:order val="1"/>
          <c:tx>
            <c:v>Znižuje deficit</c:v>
          </c:tx>
          <c:spPr>
            <a:solidFill>
              <a:schemeClr val="accent3"/>
            </a:solidFill>
            <a:ln>
              <a:noFill/>
            </a:ln>
            <a:effectLst/>
          </c:spPr>
          <c:invertIfNegative val="0"/>
          <c:dPt>
            <c:idx val="0"/>
            <c:invertIfNegative val="0"/>
            <c:bubble3D val="0"/>
            <c:spPr>
              <a:solidFill>
                <a:schemeClr val="tx1"/>
              </a:solidFill>
              <a:ln>
                <a:noFill/>
              </a:ln>
              <a:effectLst/>
            </c:spPr>
            <c:extLst>
              <c:ext xmlns:c16="http://schemas.microsoft.com/office/drawing/2014/chart" uri="{C3380CC4-5D6E-409C-BE32-E72D297353CC}">
                <c16:uniqueId val="{00000003-9694-4BCC-ADA0-E6165C4F33AF}"/>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5-9694-4BCC-ADA0-E6165C4F33AF}"/>
              </c:ext>
            </c:extLst>
          </c:dPt>
          <c:dPt>
            <c:idx val="4"/>
            <c:invertIfNegative val="0"/>
            <c:bubble3D val="0"/>
            <c:spPr>
              <a:solidFill>
                <a:schemeClr val="accent4"/>
              </a:solidFill>
              <a:ln>
                <a:noFill/>
              </a:ln>
              <a:effectLst/>
            </c:spPr>
            <c:extLst>
              <c:ext xmlns:c16="http://schemas.microsoft.com/office/drawing/2014/chart" uri="{C3380CC4-5D6E-409C-BE32-E72D297353CC}">
                <c16:uniqueId val="{00000006-9694-4BCC-ADA0-E6165C4F33AF}"/>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7-9694-4BCC-ADA0-E6165C4F33AF}"/>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8-9694-4BCC-ADA0-E6165C4F33AF}"/>
              </c:ext>
            </c:extLst>
          </c:dPt>
          <c:dPt>
            <c:idx val="7"/>
            <c:invertIfNegative val="0"/>
            <c:bubble3D val="0"/>
            <c:spPr>
              <a:solidFill>
                <a:schemeClr val="accent4"/>
              </a:solidFill>
              <a:ln>
                <a:noFill/>
              </a:ln>
              <a:effectLst/>
            </c:spPr>
            <c:extLst>
              <c:ext xmlns:c16="http://schemas.microsoft.com/office/drawing/2014/chart" uri="{C3380CC4-5D6E-409C-BE32-E72D297353CC}">
                <c16:uniqueId val="{00000009-9694-4BCC-ADA0-E6165C4F33AF}"/>
              </c:ext>
            </c:extLst>
          </c:dPt>
          <c:dPt>
            <c:idx val="8"/>
            <c:invertIfNegative val="0"/>
            <c:bubble3D val="0"/>
            <c:spPr>
              <a:solidFill>
                <a:schemeClr val="accent4"/>
              </a:solidFill>
              <a:ln>
                <a:noFill/>
              </a:ln>
              <a:effectLst/>
            </c:spPr>
            <c:extLst>
              <c:ext xmlns:c16="http://schemas.microsoft.com/office/drawing/2014/chart" uri="{C3380CC4-5D6E-409C-BE32-E72D297353CC}">
                <c16:uniqueId val="{0000000A-9694-4BCC-ADA0-E6165C4F33AF}"/>
              </c:ext>
            </c:extLst>
          </c:dPt>
          <c:dPt>
            <c:idx val="9"/>
            <c:invertIfNegative val="0"/>
            <c:bubble3D val="0"/>
            <c:spPr>
              <a:solidFill>
                <a:schemeClr val="accent4"/>
              </a:solidFill>
              <a:ln>
                <a:noFill/>
              </a:ln>
              <a:effectLst/>
            </c:spPr>
            <c:extLst>
              <c:ext xmlns:c16="http://schemas.microsoft.com/office/drawing/2014/chart" uri="{C3380CC4-5D6E-409C-BE32-E72D297353CC}">
                <c16:uniqueId val="{0000000B-9694-4BCC-ADA0-E6165C4F33AF}"/>
              </c:ext>
            </c:extLst>
          </c:dPt>
          <c:dPt>
            <c:idx val="10"/>
            <c:invertIfNegative val="0"/>
            <c:bubble3D val="0"/>
            <c:spPr>
              <a:solidFill>
                <a:schemeClr val="accent1"/>
              </a:solidFill>
              <a:ln>
                <a:noFill/>
              </a:ln>
              <a:effectLst/>
            </c:spPr>
            <c:extLst>
              <c:ext xmlns:c16="http://schemas.microsoft.com/office/drawing/2014/chart" uri="{C3380CC4-5D6E-409C-BE32-E72D297353CC}">
                <c16:uniqueId val="{00000004-9694-4BCC-ADA0-E6165C4F33AF}"/>
              </c:ext>
            </c:extLst>
          </c:dPt>
          <c:dLbls>
            <c:dLbl>
              <c:idx val="0"/>
              <c:layout>
                <c:manualLayout>
                  <c:x val="-0.26701357912992219"/>
                  <c:y val="0"/>
                </c:manualLayout>
              </c:layout>
              <c:tx>
                <c:rich>
                  <a:bodyPr/>
                  <a:lstStyle/>
                  <a:p>
                    <a:fld id="{B53B601C-62AD-4D3C-9F0D-03E5AA551407}"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9694-4BCC-ADA0-E6165C4F33AF}"/>
                </c:ext>
              </c:extLst>
            </c:dLbl>
            <c:dLbl>
              <c:idx val="1"/>
              <c:layout>
                <c:manualLayout>
                  <c:x val="-0.21470186781690381"/>
                  <c:y val="-2.1479927551122477E-17"/>
                </c:manualLayout>
              </c:layout>
              <c:tx>
                <c:rich>
                  <a:bodyPr/>
                  <a:lstStyle/>
                  <a:p>
                    <a:fld id="{D8FF2CC0-A2FD-4B51-9F5F-79385C3A1D72}"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9694-4BCC-ADA0-E6165C4F33AF}"/>
                </c:ext>
              </c:extLst>
            </c:dLbl>
            <c:dLbl>
              <c:idx val="2"/>
              <c:layout>
                <c:manualLayout>
                  <c:x val="-5.817515425384405E-2"/>
                  <c:y val="0"/>
                </c:manualLayout>
              </c:layout>
              <c:tx>
                <c:rich>
                  <a:bodyPr/>
                  <a:lstStyle/>
                  <a:p>
                    <a:fld id="{ED098FA7-F2DD-4A09-8520-1C818EB18ED5}"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9694-4BCC-ADA0-E6165C4F33AF}"/>
                </c:ext>
              </c:extLst>
            </c:dLbl>
            <c:dLbl>
              <c:idx val="3"/>
              <c:layout>
                <c:manualLayout>
                  <c:x val="-9.2207171970292726E-2"/>
                  <c:y val="-4.2959855102244953E-17"/>
                </c:manualLayout>
              </c:layout>
              <c:tx>
                <c:rich>
                  <a:bodyPr/>
                  <a:lstStyle/>
                  <a:p>
                    <a:fld id="{F7D05371-1CD2-4178-9519-7AEC420447AB}"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9694-4BCC-ADA0-E6165C4F33AF}"/>
                </c:ext>
              </c:extLst>
            </c:dLbl>
            <c:dLbl>
              <c:idx val="4"/>
              <c:layout>
                <c:manualLayout>
                  <c:x val="-6.9260817884970113E-2"/>
                  <c:y val="0"/>
                </c:manualLayout>
              </c:layout>
              <c:tx>
                <c:rich>
                  <a:bodyPr/>
                  <a:lstStyle/>
                  <a:p>
                    <a:fld id="{82DA1276-A280-427B-BFCA-337992BAF9A2}"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9694-4BCC-ADA0-E6165C4F33AF}"/>
                </c:ext>
              </c:extLst>
            </c:dLbl>
            <c:dLbl>
              <c:idx val="5"/>
              <c:layout>
                <c:manualLayout>
                  <c:x val="-6.2439270918774069E-2"/>
                  <c:y val="0"/>
                </c:manualLayout>
              </c:layout>
              <c:tx>
                <c:rich>
                  <a:bodyPr/>
                  <a:lstStyle/>
                  <a:p>
                    <a:fld id="{AAEB7896-50FA-4CB8-919F-DED840251E02}"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9694-4BCC-ADA0-E6165C4F33AF}"/>
                </c:ext>
              </c:extLst>
            </c:dLbl>
            <c:dLbl>
              <c:idx val="6"/>
              <c:layout>
                <c:manualLayout>
                  <c:x val="-6.1784035351529702E-2"/>
                  <c:y val="0"/>
                </c:manualLayout>
              </c:layout>
              <c:tx>
                <c:rich>
                  <a:bodyPr/>
                  <a:lstStyle/>
                  <a:p>
                    <a:fld id="{33931445-F441-45E2-9ED0-C669152099E9}"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9694-4BCC-ADA0-E6165C4F33AF}"/>
                </c:ext>
              </c:extLst>
            </c:dLbl>
            <c:dLbl>
              <c:idx val="7"/>
              <c:layout>
                <c:manualLayout>
                  <c:x val="-6.0103567451404868E-2"/>
                  <c:y val="0"/>
                </c:manualLayout>
              </c:layout>
              <c:tx>
                <c:rich>
                  <a:bodyPr/>
                  <a:lstStyle/>
                  <a:p>
                    <a:fld id="{402C117B-36E3-4857-A583-FBD8A53E8FBE}"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9694-4BCC-ADA0-E6165C4F33AF}"/>
                </c:ext>
              </c:extLst>
            </c:dLbl>
            <c:dLbl>
              <c:idx val="8"/>
              <c:layout>
                <c:manualLayout>
                  <c:x val="-4.6877934744504489E-2"/>
                  <c:y val="-4.6865837867080366E-3"/>
                </c:manualLayout>
              </c:layout>
              <c:tx>
                <c:rich>
                  <a:bodyPr/>
                  <a:lstStyle/>
                  <a:p>
                    <a:fld id="{A1B99CB7-5037-4800-AC44-759FF821AF68}"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9694-4BCC-ADA0-E6165C4F33AF}"/>
                </c:ext>
              </c:extLst>
            </c:dLbl>
            <c:dLbl>
              <c:idx val="9"/>
              <c:layout>
                <c:manualLayout>
                  <c:x val="-5.2534342231864803E-2"/>
                  <c:y val="-8.5919710204489906E-17"/>
                </c:manualLayout>
              </c:layout>
              <c:tx>
                <c:rich>
                  <a:bodyPr/>
                  <a:lstStyle/>
                  <a:p>
                    <a:fld id="{DA618D60-A76E-471E-B245-5AC6ABFAFCFD}"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9694-4BCC-ADA0-E6165C4F33AF}"/>
                </c:ext>
              </c:extLst>
            </c:dLbl>
            <c:dLbl>
              <c:idx val="10"/>
              <c:layout>
                <c:manualLayout>
                  <c:x val="-0.2252805658125249"/>
                  <c:y val="-1.7183942040897981E-16"/>
                </c:manualLayout>
              </c:layout>
              <c:tx>
                <c:rich>
                  <a:bodyPr/>
                  <a:lstStyle/>
                  <a:p>
                    <a:fld id="{B3ACD32F-EEF1-4E07-8B97-B2254CA62175}"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9694-4BCC-ADA0-E6165C4F33AF}"/>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'G 10 &amp; G 11'!$C$30:$C$40</c:f>
              <c:strCache>
                <c:ptCount val="11"/>
                <c:pt idx="0">
                  <c:v>Deficit roka 2023</c:v>
                </c:pt>
                <c:pt idx="1">
                  <c:v>Konsolidácia 2024 - 2026</c:v>
                </c:pt>
                <c:pt idx="2">
                  <c:v>Nové výdavky 2024 - 2026</c:v>
                </c:pt>
                <c:pt idx="3">
                  <c:v>Energopomoc</c:v>
                </c:pt>
                <c:pt idx="4">
                  <c:v>Makroekonomický šok</c:v>
                </c:pt>
                <c:pt idx="5">
                  <c:v>Úrokové náklady a odvod do rozp. EÚ</c:v>
                </c:pt>
                <c:pt idx="6">
                  <c:v>Dôchodcovské dávky (inflačný šok)</c:v>
                </c:pt>
                <c:pt idx="7">
                  <c:v>Výdavky na obranu</c:v>
                </c:pt>
                <c:pt idx="8">
                  <c:v>Rast daňových príjmov voči makroz.</c:v>
                </c:pt>
                <c:pt idx="9">
                  <c:v>Ostatné</c:v>
                </c:pt>
                <c:pt idx="10">
                  <c:v>Deficit roka 2026</c:v>
                </c:pt>
              </c:strCache>
            </c:strRef>
          </c:cat>
          <c:val>
            <c:numRef>
              <c:f>'G 10 &amp; G 11'!$G$30:$G$40</c:f>
              <c:numCache>
                <c:formatCode>0.0</c:formatCode>
                <c:ptCount val="11"/>
                <c:pt idx="0">
                  <c:v>-5.3072009873375867</c:v>
                </c:pt>
                <c:pt idx="1">
                  <c:v>-4.2530746945750382</c:v>
                </c:pt>
                <c:pt idx="2">
                  <c:v>-0.68509115353172811</c:v>
                </c:pt>
                <c:pt idx="3">
                  <c:v>-1.506007047886943</c:v>
                </c:pt>
                <c:pt idx="4">
                  <c:v>-0.95249583299801732</c:v>
                </c:pt>
                <c:pt idx="5">
                  <c:v>-0.78795026776586086</c:v>
                </c:pt>
                <c:pt idx="6">
                  <c:v>-0.77214250208812629</c:v>
                </c:pt>
                <c:pt idx="7">
                  <c:v>-0.73160611324077829</c:v>
                </c:pt>
                <c:pt idx="8">
                  <c:v>-0.4125824837080192</c:v>
                </c:pt>
                <c:pt idx="9">
                  <c:v>-0.47978243819391331</c:v>
                </c:pt>
                <c:pt idx="10">
                  <c:v>-4.3697700364020493</c:v>
                </c:pt>
              </c:numCache>
            </c:numRef>
          </c:val>
          <c:extLst>
            <c:ext xmlns:c15="http://schemas.microsoft.com/office/drawing/2012/chart" uri="{02D57815-91ED-43cb-92C2-25804820EDAC}">
              <c15:datalabelsRange>
                <c15:f>'G 10 &amp; G 11'!$E$30:$E$40</c15:f>
                <c15:dlblRangeCache>
                  <c:ptCount val="11"/>
                  <c:pt idx="0">
                    <c:v>-5,3</c:v>
                  </c:pt>
                  <c:pt idx="1">
                    <c:v>4,3</c:v>
                  </c:pt>
                  <c:pt idx="2">
                    <c:v>-0,7</c:v>
                  </c:pt>
                  <c:pt idx="3">
                    <c:v>1,5</c:v>
                  </c:pt>
                  <c:pt idx="4">
                    <c:v>-1,0</c:v>
                  </c:pt>
                  <c:pt idx="5">
                    <c:v>-0,8</c:v>
                  </c:pt>
                  <c:pt idx="6">
                    <c:v>-0,8</c:v>
                  </c:pt>
                  <c:pt idx="7">
                    <c:v>-0,7</c:v>
                  </c:pt>
                  <c:pt idx="8">
                    <c:v>-0,4</c:v>
                  </c:pt>
                  <c:pt idx="9">
                    <c:v>-0,5</c:v>
                  </c:pt>
                  <c:pt idx="10">
                    <c:v>-4,4</c:v>
                  </c:pt>
                </c15:dlblRangeCache>
              </c15:datalabelsRange>
            </c:ext>
            <c:ext xmlns:c16="http://schemas.microsoft.com/office/drawing/2014/chart" uri="{C3380CC4-5D6E-409C-BE32-E72D297353CC}">
              <c16:uniqueId val="{00000001-9694-4BCC-ADA0-E6165C4F33AF}"/>
            </c:ext>
          </c:extLst>
        </c:ser>
        <c:ser>
          <c:idx val="2"/>
          <c:order val="2"/>
          <c:tx>
            <c:v>Zvyšuje deficit</c:v>
          </c:tx>
          <c:spPr>
            <a:solidFill>
              <a:schemeClr val="accent4"/>
            </a:solidFill>
            <a:ln>
              <a:noFill/>
            </a:ln>
            <a:effectLst/>
          </c:spPr>
          <c:invertIfNegative val="0"/>
          <c:cat>
            <c:strRef>
              <c:f>'G 10 &amp; G 11'!$C$30:$C$40</c:f>
              <c:strCache>
                <c:ptCount val="11"/>
                <c:pt idx="0">
                  <c:v>Deficit roka 2023</c:v>
                </c:pt>
                <c:pt idx="1">
                  <c:v>Konsolidácia 2024 - 2026</c:v>
                </c:pt>
                <c:pt idx="2">
                  <c:v>Nové výdavky 2024 - 2026</c:v>
                </c:pt>
                <c:pt idx="3">
                  <c:v>Energopomoc</c:v>
                </c:pt>
                <c:pt idx="4">
                  <c:v>Makroekonomický šok</c:v>
                </c:pt>
                <c:pt idx="5">
                  <c:v>Úrokové náklady a odvod do rozp. EÚ</c:v>
                </c:pt>
                <c:pt idx="6">
                  <c:v>Dôchodcovské dávky (inflačný šok)</c:v>
                </c:pt>
                <c:pt idx="7">
                  <c:v>Výdavky na obranu</c:v>
                </c:pt>
                <c:pt idx="8">
                  <c:v>Rast daňových príjmov voči makroz.</c:v>
                </c:pt>
                <c:pt idx="9">
                  <c:v>Ostatné</c:v>
                </c:pt>
                <c:pt idx="10">
                  <c:v>Deficit roka 2026</c:v>
                </c:pt>
              </c:strCache>
            </c:strRef>
          </c:cat>
          <c:val>
            <c:numRef>
              <c:f>'G 10 &amp; G 11'!$H$30:$H$40</c:f>
              <c:numCache>
                <c:formatCode>General</c:formatCode>
                <c:ptCount val="11"/>
              </c:numCache>
            </c:numRef>
          </c:val>
          <c:extLst>
            <c:ext xmlns:c16="http://schemas.microsoft.com/office/drawing/2014/chart" uri="{C3380CC4-5D6E-409C-BE32-E72D297353CC}">
              <c16:uniqueId val="{00000002-9694-4BCC-ADA0-E6165C4F33AF}"/>
            </c:ext>
          </c:extLst>
        </c:ser>
        <c:dLbls>
          <c:showLegendKey val="0"/>
          <c:showVal val="0"/>
          <c:showCatName val="0"/>
          <c:showSerName val="0"/>
          <c:showPercent val="0"/>
          <c:showBubbleSize val="0"/>
        </c:dLbls>
        <c:gapWidth val="150"/>
        <c:overlap val="100"/>
        <c:axId val="1802787920"/>
        <c:axId val="1549021520"/>
      </c:barChart>
      <c:catAx>
        <c:axId val="1802787920"/>
        <c:scaling>
          <c:orientation val="maxMin"/>
        </c:scaling>
        <c:delete val="0"/>
        <c:axPos val="l"/>
        <c:numFmt formatCode="General" sourceLinked="1"/>
        <c:majorTickMark val="none"/>
        <c:minorTickMark val="none"/>
        <c:tickLblPos val="high"/>
        <c:spPr>
          <a:noFill/>
          <a:ln w="12700" cap="flat" cmpd="sng" algn="ctr">
            <a:solidFill>
              <a:schemeClr val="bg2"/>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49021520"/>
        <c:crosses val="autoZero"/>
        <c:auto val="1"/>
        <c:lblAlgn val="ctr"/>
        <c:lblOffset val="100"/>
        <c:noMultiLvlLbl val="0"/>
      </c:catAx>
      <c:valAx>
        <c:axId val="1549021520"/>
        <c:scaling>
          <c:orientation val="minMax"/>
        </c:scaling>
        <c:delete val="0"/>
        <c:axPos val="t"/>
        <c:majorGridlines>
          <c:spPr>
            <a:ln w="3175" cap="flat" cmpd="sng" algn="ctr">
              <a:solidFill>
                <a:schemeClr val="bg2">
                  <a:alpha val="25000"/>
                </a:schemeClr>
              </a:solidFill>
              <a:prstDash val="sysDot"/>
              <a:round/>
            </a:ln>
            <a:effectLst/>
          </c:spPr>
        </c:majorGridlines>
        <c:numFmt formatCode="0.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802787920"/>
        <c:crosses val="autoZero"/>
        <c:crossBetween val="between"/>
      </c:valAx>
      <c:spPr>
        <a:noFill/>
        <a:ln>
          <a:noFill/>
        </a:ln>
        <a:effectLst/>
      </c:spPr>
    </c:plotArea>
    <c:legend>
      <c:legendPos val="b"/>
      <c:legendEntry>
        <c:idx val="0"/>
        <c:delete val="1"/>
      </c:legendEntry>
      <c:layout>
        <c:manualLayout>
          <c:xMode val="edge"/>
          <c:yMode val="edge"/>
          <c:x val="0.30112267008832683"/>
          <c:y val="0.69595732330379811"/>
          <c:w val="0.22019893033189183"/>
          <c:h val="0.1400122441614206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69618112257061E-2"/>
          <c:y val="5.1552421653788399E-2"/>
          <c:w val="0.89745981511914819"/>
          <c:h val="0.85416163104924492"/>
        </c:manualLayout>
      </c:layout>
      <c:barChart>
        <c:barDir val="bar"/>
        <c:grouping val="stacked"/>
        <c:varyColors val="0"/>
        <c:ser>
          <c:idx val="0"/>
          <c:order val="0"/>
          <c:spPr>
            <a:noFill/>
            <a:ln>
              <a:noFill/>
            </a:ln>
            <a:effectLst/>
          </c:spPr>
          <c:invertIfNegative val="0"/>
          <c:cat>
            <c:strRef>
              <c:f>'G 10 &amp; G 11'!$D$30:$D$40</c:f>
              <c:strCache>
                <c:ptCount val="11"/>
                <c:pt idx="0">
                  <c:v>Deficit 2023</c:v>
                </c:pt>
                <c:pt idx="1">
                  <c:v>Revenue Consolidation 2024 - 2026</c:v>
                </c:pt>
                <c:pt idx="2">
                  <c:v>Expenditure Consolidation 2024 - 2026</c:v>
                </c:pt>
                <c:pt idx="3">
                  <c:v>Energy Aid</c:v>
                </c:pt>
                <c:pt idx="4">
                  <c:v>Macroeconomic shock</c:v>
                </c:pt>
                <c:pt idx="5">
                  <c:v>Interest costs and EU budget contr.</c:v>
                </c:pt>
                <c:pt idx="6">
                  <c:v>Pension benefits (inflation shock)</c:v>
                </c:pt>
                <c:pt idx="7">
                  <c:v>Defence expenditure</c:v>
                </c:pt>
                <c:pt idx="8">
                  <c:v>Tax revenue growth vs. macro bases</c:v>
                </c:pt>
                <c:pt idx="9">
                  <c:v>Other</c:v>
                </c:pt>
                <c:pt idx="10">
                  <c:v>Expected deficit 2026</c:v>
                </c:pt>
              </c:strCache>
            </c:strRef>
          </c:cat>
          <c:val>
            <c:numRef>
              <c:f>'G 10 &amp; G 11'!$F$30:$F$40</c:f>
              <c:numCache>
                <c:formatCode>0.0</c:formatCode>
                <c:ptCount val="11"/>
                <c:pt idx="1">
                  <c:v>-1.0541262927625485</c:v>
                </c:pt>
                <c:pt idx="2">
                  <c:v>-1.0541262927625485</c:v>
                </c:pt>
                <c:pt idx="3">
                  <c:v>-0.23321039840733371</c:v>
                </c:pt>
                <c:pt idx="4">
                  <c:v>-0.23321039840733371</c:v>
                </c:pt>
                <c:pt idx="5">
                  <c:v>-1.185706231405351</c:v>
                </c:pt>
                <c:pt idx="6">
                  <c:v>-1.973656499171212</c:v>
                </c:pt>
                <c:pt idx="7">
                  <c:v>-2.7457990012593383</c:v>
                </c:pt>
                <c:pt idx="8">
                  <c:v>-3.4774051145001166</c:v>
                </c:pt>
                <c:pt idx="9">
                  <c:v>-3.889987598208136</c:v>
                </c:pt>
              </c:numCache>
            </c:numRef>
          </c:val>
          <c:extLst>
            <c:ext xmlns:c16="http://schemas.microsoft.com/office/drawing/2014/chart" uri="{C3380CC4-5D6E-409C-BE32-E72D297353CC}">
              <c16:uniqueId val="{00000000-28D4-4DE9-8C05-52D4DC98CC88}"/>
            </c:ext>
          </c:extLst>
        </c:ser>
        <c:ser>
          <c:idx val="1"/>
          <c:order val="1"/>
          <c:tx>
            <c:v>Decreases deficit</c:v>
          </c:tx>
          <c:spPr>
            <a:solidFill>
              <a:schemeClr val="accent3"/>
            </a:solidFill>
            <a:ln>
              <a:noFill/>
            </a:ln>
            <a:effectLst/>
          </c:spPr>
          <c:invertIfNegative val="0"/>
          <c:dPt>
            <c:idx val="0"/>
            <c:invertIfNegative val="0"/>
            <c:bubble3D val="0"/>
            <c:spPr>
              <a:solidFill>
                <a:schemeClr val="tx1"/>
              </a:solidFill>
              <a:ln>
                <a:noFill/>
              </a:ln>
              <a:effectLst/>
            </c:spPr>
            <c:extLst>
              <c:ext xmlns:c16="http://schemas.microsoft.com/office/drawing/2014/chart" uri="{C3380CC4-5D6E-409C-BE32-E72D297353CC}">
                <c16:uniqueId val="{00000002-28D4-4DE9-8C05-52D4DC98CC88}"/>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4-28D4-4DE9-8C05-52D4DC98CC88}"/>
              </c:ext>
            </c:extLst>
          </c:dPt>
          <c:dPt>
            <c:idx val="4"/>
            <c:invertIfNegative val="0"/>
            <c:bubble3D val="0"/>
            <c:spPr>
              <a:solidFill>
                <a:schemeClr val="accent4"/>
              </a:solidFill>
              <a:ln>
                <a:noFill/>
              </a:ln>
              <a:effectLst/>
            </c:spPr>
            <c:extLst>
              <c:ext xmlns:c16="http://schemas.microsoft.com/office/drawing/2014/chart" uri="{C3380CC4-5D6E-409C-BE32-E72D297353CC}">
                <c16:uniqueId val="{00000006-28D4-4DE9-8C05-52D4DC98CC88}"/>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8-28D4-4DE9-8C05-52D4DC98CC88}"/>
              </c:ext>
            </c:extLst>
          </c:dPt>
          <c:dPt>
            <c:idx val="6"/>
            <c:invertIfNegative val="0"/>
            <c:bubble3D val="0"/>
            <c:spPr>
              <a:solidFill>
                <a:schemeClr val="accent4"/>
              </a:solidFill>
              <a:ln>
                <a:noFill/>
              </a:ln>
              <a:effectLst/>
            </c:spPr>
            <c:extLst>
              <c:ext xmlns:c16="http://schemas.microsoft.com/office/drawing/2014/chart" uri="{C3380CC4-5D6E-409C-BE32-E72D297353CC}">
                <c16:uniqueId val="{0000000A-28D4-4DE9-8C05-52D4DC98CC88}"/>
              </c:ext>
            </c:extLst>
          </c:dPt>
          <c:dPt>
            <c:idx val="7"/>
            <c:invertIfNegative val="0"/>
            <c:bubble3D val="0"/>
            <c:spPr>
              <a:solidFill>
                <a:schemeClr val="accent4"/>
              </a:solidFill>
              <a:ln>
                <a:noFill/>
              </a:ln>
              <a:effectLst/>
            </c:spPr>
            <c:extLst>
              <c:ext xmlns:c16="http://schemas.microsoft.com/office/drawing/2014/chart" uri="{C3380CC4-5D6E-409C-BE32-E72D297353CC}">
                <c16:uniqueId val="{0000000C-28D4-4DE9-8C05-52D4DC98CC88}"/>
              </c:ext>
            </c:extLst>
          </c:dPt>
          <c:dPt>
            <c:idx val="8"/>
            <c:invertIfNegative val="0"/>
            <c:bubble3D val="0"/>
            <c:spPr>
              <a:solidFill>
                <a:schemeClr val="accent4"/>
              </a:solidFill>
              <a:ln>
                <a:noFill/>
              </a:ln>
              <a:effectLst/>
            </c:spPr>
            <c:extLst>
              <c:ext xmlns:c16="http://schemas.microsoft.com/office/drawing/2014/chart" uri="{C3380CC4-5D6E-409C-BE32-E72D297353CC}">
                <c16:uniqueId val="{0000000E-28D4-4DE9-8C05-52D4DC98CC88}"/>
              </c:ext>
            </c:extLst>
          </c:dPt>
          <c:dPt>
            <c:idx val="9"/>
            <c:invertIfNegative val="0"/>
            <c:bubble3D val="0"/>
            <c:spPr>
              <a:solidFill>
                <a:schemeClr val="accent4"/>
              </a:solidFill>
              <a:ln>
                <a:noFill/>
              </a:ln>
              <a:effectLst/>
            </c:spPr>
            <c:extLst>
              <c:ext xmlns:c16="http://schemas.microsoft.com/office/drawing/2014/chart" uri="{C3380CC4-5D6E-409C-BE32-E72D297353CC}">
                <c16:uniqueId val="{00000010-28D4-4DE9-8C05-52D4DC98CC88}"/>
              </c:ext>
            </c:extLst>
          </c:dPt>
          <c:dPt>
            <c:idx val="10"/>
            <c:invertIfNegative val="0"/>
            <c:bubble3D val="0"/>
            <c:spPr>
              <a:solidFill>
                <a:schemeClr val="accent1"/>
              </a:solidFill>
              <a:ln>
                <a:noFill/>
              </a:ln>
              <a:effectLst/>
            </c:spPr>
            <c:extLst>
              <c:ext xmlns:c16="http://schemas.microsoft.com/office/drawing/2014/chart" uri="{C3380CC4-5D6E-409C-BE32-E72D297353CC}">
                <c16:uniqueId val="{00000012-28D4-4DE9-8C05-52D4DC98CC88}"/>
              </c:ext>
            </c:extLst>
          </c:dPt>
          <c:dLbls>
            <c:dLbl>
              <c:idx val="0"/>
              <c:layout>
                <c:manualLayout>
                  <c:x val="-0.26127263969977149"/>
                  <c:y val="0"/>
                </c:manualLayout>
              </c:layout>
              <c:tx>
                <c:rich>
                  <a:bodyPr/>
                  <a:lstStyle/>
                  <a:p>
                    <a:fld id="{256B49E2-BE08-448E-BB70-EDC0D3B23BCB}"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8D4-4DE9-8C05-52D4DC98CC88}"/>
                </c:ext>
              </c:extLst>
            </c:dLbl>
            <c:dLbl>
              <c:idx val="1"/>
              <c:layout>
                <c:manualLayout>
                  <c:x val="-0.21183139810182844"/>
                  <c:y val="-2.1479927551122477E-17"/>
                </c:manualLayout>
              </c:layout>
              <c:tx>
                <c:rich>
                  <a:bodyPr/>
                  <a:lstStyle/>
                  <a:p>
                    <a:fld id="{A1617266-035E-4D9E-9529-279D9D4BFED8}"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8D4-4DE9-8C05-52D4DC98CC88}"/>
                </c:ext>
              </c:extLst>
            </c:dLbl>
            <c:dLbl>
              <c:idx val="2"/>
              <c:layout>
                <c:manualLayout>
                  <c:x val="-5.817515425384405E-2"/>
                  <c:y val="0"/>
                </c:manualLayout>
              </c:layout>
              <c:tx>
                <c:rich>
                  <a:bodyPr/>
                  <a:lstStyle/>
                  <a:p>
                    <a:fld id="{43AE4F29-09B7-4132-AFAF-803F6EA99288}"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8D4-4DE9-8C05-52D4DC98CC88}"/>
                </c:ext>
              </c:extLst>
            </c:dLbl>
            <c:dLbl>
              <c:idx val="3"/>
              <c:layout>
                <c:manualLayout>
                  <c:x val="-9.2207171970292726E-2"/>
                  <c:y val="-4.2959855102244953E-17"/>
                </c:manualLayout>
              </c:layout>
              <c:tx>
                <c:rich>
                  <a:bodyPr/>
                  <a:lstStyle/>
                  <a:p>
                    <a:fld id="{CB203E81-75DE-42BD-9DE5-C28D078F28A6}"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28D4-4DE9-8C05-52D4DC98CC88}"/>
                </c:ext>
              </c:extLst>
            </c:dLbl>
            <c:dLbl>
              <c:idx val="4"/>
              <c:layout>
                <c:manualLayout>
                  <c:x val="-6.9260817884970113E-2"/>
                  <c:y val="0"/>
                </c:manualLayout>
              </c:layout>
              <c:tx>
                <c:rich>
                  <a:bodyPr/>
                  <a:lstStyle/>
                  <a:p>
                    <a:fld id="{01094AF0-D96B-4A45-9348-3D4344096326}"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28D4-4DE9-8C05-52D4DC98CC88}"/>
                </c:ext>
              </c:extLst>
            </c:dLbl>
            <c:dLbl>
              <c:idx val="5"/>
              <c:layout>
                <c:manualLayout>
                  <c:x val="-6.2439270918774069E-2"/>
                  <c:y val="0"/>
                </c:manualLayout>
              </c:layout>
              <c:tx>
                <c:rich>
                  <a:bodyPr/>
                  <a:lstStyle/>
                  <a:p>
                    <a:fld id="{CFC7E051-D6CC-43BE-846A-9BE223F1BA76}"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28D4-4DE9-8C05-52D4DC98CC88}"/>
                </c:ext>
              </c:extLst>
            </c:dLbl>
            <c:dLbl>
              <c:idx val="6"/>
              <c:layout>
                <c:manualLayout>
                  <c:x val="-6.1784035351529702E-2"/>
                  <c:y val="0"/>
                </c:manualLayout>
              </c:layout>
              <c:tx>
                <c:rich>
                  <a:bodyPr/>
                  <a:lstStyle/>
                  <a:p>
                    <a:fld id="{4DE46E96-BE3C-4230-93A8-AF42018A2F7F}"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28D4-4DE9-8C05-52D4DC98CC88}"/>
                </c:ext>
              </c:extLst>
            </c:dLbl>
            <c:dLbl>
              <c:idx val="7"/>
              <c:layout>
                <c:manualLayout>
                  <c:x val="-6.0103567451404868E-2"/>
                  <c:y val="0"/>
                </c:manualLayout>
              </c:layout>
              <c:tx>
                <c:rich>
                  <a:bodyPr/>
                  <a:lstStyle/>
                  <a:p>
                    <a:fld id="{8F87CE21-E036-43E3-AD44-564A64E11E03}"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28D4-4DE9-8C05-52D4DC98CC88}"/>
                </c:ext>
              </c:extLst>
            </c:dLbl>
            <c:dLbl>
              <c:idx val="8"/>
              <c:layout>
                <c:manualLayout>
                  <c:x val="-4.6877934744504489E-2"/>
                  <c:y val="-4.6865837867080366E-3"/>
                </c:manualLayout>
              </c:layout>
              <c:tx>
                <c:rich>
                  <a:bodyPr/>
                  <a:lstStyle/>
                  <a:p>
                    <a:fld id="{89B490D3-21CA-4E5B-A39B-D97F1DCDFE72}"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28D4-4DE9-8C05-52D4DC98CC88}"/>
                </c:ext>
              </c:extLst>
            </c:dLbl>
            <c:dLbl>
              <c:idx val="9"/>
              <c:layout>
                <c:manualLayout>
                  <c:x val="-5.2534342231864803E-2"/>
                  <c:y val="-8.5919710204489906E-17"/>
                </c:manualLayout>
              </c:layout>
              <c:tx>
                <c:rich>
                  <a:bodyPr/>
                  <a:lstStyle/>
                  <a:p>
                    <a:fld id="{12667957-A921-4956-B11C-014BAB0E6127}"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28D4-4DE9-8C05-52D4DC98CC88}"/>
                </c:ext>
              </c:extLst>
            </c:dLbl>
            <c:dLbl>
              <c:idx val="10"/>
              <c:layout>
                <c:manualLayout>
                  <c:x val="-0.22241009609744952"/>
                  <c:y val="-1.7183942040897981E-16"/>
                </c:manualLayout>
              </c:layout>
              <c:tx>
                <c:rich>
                  <a:bodyPr/>
                  <a:lstStyle/>
                  <a:p>
                    <a:fld id="{8DFCE578-2DEB-4BC8-8BC7-E427ED0C6C56}" type="CELLRANGE">
                      <a:rPr lang="en-US"/>
                      <a:pPr/>
                      <a:t>[CELLRANGE]</a:t>
                    </a:fld>
                    <a:endParaRPr lang="sk-SK"/>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28D4-4DE9-8C05-52D4DC98CC88}"/>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'G 10 &amp; G 11'!$D$30:$D$40</c:f>
              <c:strCache>
                <c:ptCount val="11"/>
                <c:pt idx="0">
                  <c:v>Deficit 2023</c:v>
                </c:pt>
                <c:pt idx="1">
                  <c:v>Revenue Consolidation 2024 - 2026</c:v>
                </c:pt>
                <c:pt idx="2">
                  <c:v>Expenditure Consolidation 2024 - 2026</c:v>
                </c:pt>
                <c:pt idx="3">
                  <c:v>Energy Aid</c:v>
                </c:pt>
                <c:pt idx="4">
                  <c:v>Macroeconomic shock</c:v>
                </c:pt>
                <c:pt idx="5">
                  <c:v>Interest costs and EU budget contr.</c:v>
                </c:pt>
                <c:pt idx="6">
                  <c:v>Pension benefits (inflation shock)</c:v>
                </c:pt>
                <c:pt idx="7">
                  <c:v>Defence expenditure</c:v>
                </c:pt>
                <c:pt idx="8">
                  <c:v>Tax revenue growth vs. macro bases</c:v>
                </c:pt>
                <c:pt idx="9">
                  <c:v>Other</c:v>
                </c:pt>
                <c:pt idx="10">
                  <c:v>Expected deficit 2026</c:v>
                </c:pt>
              </c:strCache>
            </c:strRef>
          </c:cat>
          <c:val>
            <c:numRef>
              <c:f>'G 10 &amp; G 11'!$G$30:$G$40</c:f>
              <c:numCache>
                <c:formatCode>0.0</c:formatCode>
                <c:ptCount val="11"/>
                <c:pt idx="0">
                  <c:v>-5.3072009873375867</c:v>
                </c:pt>
                <c:pt idx="1">
                  <c:v>-4.2530746945750382</c:v>
                </c:pt>
                <c:pt idx="2">
                  <c:v>-0.68509115353172811</c:v>
                </c:pt>
                <c:pt idx="3">
                  <c:v>-1.506007047886943</c:v>
                </c:pt>
                <c:pt idx="4">
                  <c:v>-0.95249583299801732</c:v>
                </c:pt>
                <c:pt idx="5">
                  <c:v>-0.78795026776586086</c:v>
                </c:pt>
                <c:pt idx="6">
                  <c:v>-0.77214250208812629</c:v>
                </c:pt>
                <c:pt idx="7">
                  <c:v>-0.73160611324077829</c:v>
                </c:pt>
                <c:pt idx="8">
                  <c:v>-0.4125824837080192</c:v>
                </c:pt>
                <c:pt idx="9">
                  <c:v>-0.47978243819391331</c:v>
                </c:pt>
                <c:pt idx="10">
                  <c:v>-4.3697700364020493</c:v>
                </c:pt>
              </c:numCache>
            </c:numRef>
          </c:val>
          <c:extLst>
            <c:ext xmlns:c15="http://schemas.microsoft.com/office/drawing/2012/chart" uri="{02D57815-91ED-43cb-92C2-25804820EDAC}">
              <c15:datalabelsRange>
                <c15:f>'G 10 &amp; G 11'!$E$30:$E$40</c15:f>
                <c15:dlblRangeCache>
                  <c:ptCount val="11"/>
                  <c:pt idx="0">
                    <c:v>-5,3</c:v>
                  </c:pt>
                  <c:pt idx="1">
                    <c:v>4,3</c:v>
                  </c:pt>
                  <c:pt idx="2">
                    <c:v>-0,7</c:v>
                  </c:pt>
                  <c:pt idx="3">
                    <c:v>1,5</c:v>
                  </c:pt>
                  <c:pt idx="4">
                    <c:v>-1,0</c:v>
                  </c:pt>
                  <c:pt idx="5">
                    <c:v>-0,8</c:v>
                  </c:pt>
                  <c:pt idx="6">
                    <c:v>-0,8</c:v>
                  </c:pt>
                  <c:pt idx="7">
                    <c:v>-0,7</c:v>
                  </c:pt>
                  <c:pt idx="8">
                    <c:v>-0,4</c:v>
                  </c:pt>
                  <c:pt idx="9">
                    <c:v>-0,5</c:v>
                  </c:pt>
                  <c:pt idx="10">
                    <c:v>-4,4</c:v>
                  </c:pt>
                </c15:dlblRangeCache>
              </c15:datalabelsRange>
            </c:ext>
            <c:ext xmlns:c16="http://schemas.microsoft.com/office/drawing/2014/chart" uri="{C3380CC4-5D6E-409C-BE32-E72D297353CC}">
              <c16:uniqueId val="{00000015-28D4-4DE9-8C05-52D4DC98CC88}"/>
            </c:ext>
          </c:extLst>
        </c:ser>
        <c:ser>
          <c:idx val="2"/>
          <c:order val="2"/>
          <c:tx>
            <c:v>Increases deficit</c:v>
          </c:tx>
          <c:spPr>
            <a:solidFill>
              <a:schemeClr val="accent4"/>
            </a:solidFill>
            <a:ln>
              <a:noFill/>
            </a:ln>
            <a:effectLst/>
          </c:spPr>
          <c:invertIfNegative val="0"/>
          <c:cat>
            <c:strRef>
              <c:f>'G 10 &amp; G 11'!$D$30:$D$40</c:f>
              <c:strCache>
                <c:ptCount val="11"/>
                <c:pt idx="0">
                  <c:v>Deficit 2023</c:v>
                </c:pt>
                <c:pt idx="1">
                  <c:v>Revenue Consolidation 2024 - 2026</c:v>
                </c:pt>
                <c:pt idx="2">
                  <c:v>Expenditure Consolidation 2024 - 2026</c:v>
                </c:pt>
                <c:pt idx="3">
                  <c:v>Energy Aid</c:v>
                </c:pt>
                <c:pt idx="4">
                  <c:v>Macroeconomic shock</c:v>
                </c:pt>
                <c:pt idx="5">
                  <c:v>Interest costs and EU budget contr.</c:v>
                </c:pt>
                <c:pt idx="6">
                  <c:v>Pension benefits (inflation shock)</c:v>
                </c:pt>
                <c:pt idx="7">
                  <c:v>Defence expenditure</c:v>
                </c:pt>
                <c:pt idx="8">
                  <c:v>Tax revenue growth vs. macro bases</c:v>
                </c:pt>
                <c:pt idx="9">
                  <c:v>Other</c:v>
                </c:pt>
                <c:pt idx="10">
                  <c:v>Expected deficit 2026</c:v>
                </c:pt>
              </c:strCache>
            </c:strRef>
          </c:cat>
          <c:val>
            <c:numRef>
              <c:f>'G 10 &amp; G 11'!$H$30:$H$40</c:f>
              <c:numCache>
                <c:formatCode>General</c:formatCode>
                <c:ptCount val="11"/>
              </c:numCache>
            </c:numRef>
          </c:val>
          <c:extLst>
            <c:ext xmlns:c16="http://schemas.microsoft.com/office/drawing/2014/chart" uri="{C3380CC4-5D6E-409C-BE32-E72D297353CC}">
              <c16:uniqueId val="{00000016-28D4-4DE9-8C05-52D4DC98CC88}"/>
            </c:ext>
          </c:extLst>
        </c:ser>
        <c:dLbls>
          <c:showLegendKey val="0"/>
          <c:showVal val="0"/>
          <c:showCatName val="0"/>
          <c:showSerName val="0"/>
          <c:showPercent val="0"/>
          <c:showBubbleSize val="0"/>
        </c:dLbls>
        <c:gapWidth val="150"/>
        <c:overlap val="100"/>
        <c:axId val="1802787920"/>
        <c:axId val="1549021520"/>
      </c:barChart>
      <c:catAx>
        <c:axId val="1802787920"/>
        <c:scaling>
          <c:orientation val="maxMin"/>
        </c:scaling>
        <c:delete val="0"/>
        <c:axPos val="l"/>
        <c:numFmt formatCode="General" sourceLinked="1"/>
        <c:majorTickMark val="none"/>
        <c:minorTickMark val="none"/>
        <c:tickLblPos val="high"/>
        <c:spPr>
          <a:noFill/>
          <a:ln w="12700" cap="flat" cmpd="sng" algn="ctr">
            <a:solidFill>
              <a:schemeClr val="bg2"/>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549021520"/>
        <c:crosses val="autoZero"/>
        <c:auto val="1"/>
        <c:lblAlgn val="ctr"/>
        <c:lblOffset val="100"/>
        <c:noMultiLvlLbl val="0"/>
      </c:catAx>
      <c:valAx>
        <c:axId val="1549021520"/>
        <c:scaling>
          <c:orientation val="minMax"/>
        </c:scaling>
        <c:delete val="0"/>
        <c:axPos val="t"/>
        <c:majorGridlines>
          <c:spPr>
            <a:ln w="3175" cap="flat" cmpd="sng" algn="ctr">
              <a:solidFill>
                <a:schemeClr val="bg2">
                  <a:alpha val="25000"/>
                </a:schemeClr>
              </a:solidFill>
              <a:prstDash val="sysDot"/>
              <a:round/>
            </a:ln>
            <a:effectLst/>
          </c:spPr>
        </c:majorGridlines>
        <c:numFmt formatCode="0.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1802787920"/>
        <c:crosses val="autoZero"/>
        <c:crossBetween val="between"/>
      </c:valAx>
      <c:spPr>
        <a:noFill/>
        <a:ln>
          <a:noFill/>
        </a:ln>
        <a:effectLst/>
      </c:spPr>
    </c:plotArea>
    <c:legend>
      <c:legendPos val="b"/>
      <c:legendEntry>
        <c:idx val="0"/>
        <c:delete val="1"/>
      </c:legendEntry>
      <c:layout>
        <c:manualLayout>
          <c:xMode val="edge"/>
          <c:yMode val="edge"/>
          <c:x val="0.27528844265264851"/>
          <c:y val="0.6865841557303819"/>
          <c:w val="0.24603315776757015"/>
          <c:h val="0.1493854117348367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82360815031478E-2"/>
          <c:y val="5.3651844750392856E-2"/>
          <c:w val="0.86029764242850315"/>
          <c:h val="0.82435240161424794"/>
        </c:manualLayout>
      </c:layout>
      <c:barChart>
        <c:barDir val="col"/>
        <c:grouping val="clustered"/>
        <c:varyColors val="0"/>
        <c:dLbls>
          <c:showLegendKey val="0"/>
          <c:showVal val="0"/>
          <c:showCatName val="0"/>
          <c:showSerName val="0"/>
          <c:showPercent val="0"/>
          <c:showBubbleSize val="0"/>
        </c:dLbls>
        <c:gapWidth val="0"/>
        <c:overlap val="100"/>
        <c:axId val="557539920"/>
        <c:axId val="561011080"/>
        <c:extLst>
          <c:ext xmlns:c15="http://schemas.microsoft.com/office/drawing/2012/chart" uri="{02D57815-91ED-43cb-92C2-25804820EDAC}">
            <c15:filteredBarSeries>
              <c15:ser>
                <c:idx val="2"/>
                <c:order val="3"/>
                <c:spPr>
                  <a:solidFill>
                    <a:srgbClr val="A9DAF0"/>
                  </a:solidFill>
                  <a:ln>
                    <a:noFill/>
                  </a:ln>
                  <a:effectLst/>
                </c:spPr>
                <c:invertIfNegative val="0"/>
                <c:val>
                  <c:numRef>
                    <c:extLst>
                      <c:ext uri="{02D57815-91ED-43cb-92C2-25804820EDAC}">
                        <c15:formulaRef>
                          <c15:sqref>'Graf 14'!#REF!</c15:sqref>
                        </c15:formulaRef>
                      </c:ext>
                    </c:extLst>
                  </c:numRef>
                </c:val>
                <c:extLst>
                  <c:ex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0-3473-47AE-8C72-223394323AD2}"/>
                  </c:ext>
                </c:extLst>
              </c15:ser>
            </c15:filteredBarSeries>
            <c15:filteredBarSeries>
              <c15:ser>
                <c:idx val="3"/>
                <c:order val="4"/>
                <c:spPr>
                  <a:solidFill>
                    <a:srgbClr val="C3C2C2"/>
                  </a:solidFill>
                  <a:ln>
                    <a:noFill/>
                  </a:ln>
                  <a:effectLst/>
                </c:spPr>
                <c:invertIfNegative val="0"/>
                <c:val>
                  <c:numRef>
                    <c:extLst xmlns:c15="http://schemas.microsoft.com/office/drawing/2012/chart">
                      <c:ext xmlns:c15="http://schemas.microsoft.com/office/drawing/2012/chart" uri="{02D57815-91ED-43cb-92C2-25804820EDAC}">
                        <c15:formulaRef>
                          <c15:sqref>'Graf 14'!#REF!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1-3473-47AE-8C72-223394323AD2}"/>
                  </c:ext>
                </c:extLst>
              </c15:ser>
            </c15:filteredBarSeries>
            <c15:filteredBarSeries>
              <c15:ser>
                <c:idx val="4"/>
                <c:order val="5"/>
                <c:spPr>
                  <a:solidFill>
                    <a:srgbClr val="E1E1E1"/>
                  </a:solidFill>
                  <a:ln>
                    <a:noFill/>
                  </a:ln>
                  <a:effectLst/>
                </c:spPr>
                <c:invertIfNegative val="0"/>
                <c:val>
                  <c:numRef>
                    <c:extLst xmlns:c15="http://schemas.microsoft.com/office/drawing/2012/chart">
                      <c:ext xmlns:c15="http://schemas.microsoft.com/office/drawing/2012/chart" uri="{02D57815-91ED-43cb-92C2-25804820EDAC}">
                        <c15:formulaRef>
                          <c15:sqref>'Graf 14'!#REF!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2-3473-47AE-8C72-223394323AD2}"/>
                  </c:ext>
                </c:extLst>
              </c15:ser>
            </c15:filteredBarSeries>
            <c15:filteredBarSeries>
              <c15:ser>
                <c:idx val="6"/>
                <c:order val="6"/>
                <c:spPr>
                  <a:solidFill>
                    <a:srgbClr val="82CCED"/>
                  </a:solidFill>
                  <a:ln>
                    <a:noFill/>
                  </a:ln>
                  <a:effectLst/>
                </c:spPr>
                <c:invertIfNegative val="0"/>
                <c:val>
                  <c:numRef>
                    <c:extLst xmlns:c15="http://schemas.microsoft.com/office/drawing/2012/chart">
                      <c:ext xmlns:c15="http://schemas.microsoft.com/office/drawing/2012/chart" uri="{02D57815-91ED-43cb-92C2-25804820EDAC}">
                        <c15:formulaRef>
                          <c15:sqref>'Graf 14'!#REF!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3-3473-47AE-8C72-223394323AD2}"/>
                  </c:ext>
                </c:extLst>
              </c15:ser>
            </c15:filteredBarSeries>
            <c15:filteredBarSeries>
              <c15:ser>
                <c:idx val="7"/>
                <c:order val="7"/>
                <c:spPr>
                  <a:solidFill>
                    <a:schemeClr val="accent2">
                      <a:lumMod val="60000"/>
                    </a:schemeClr>
                  </a:solidFill>
                  <a:ln>
                    <a:noFill/>
                  </a:ln>
                  <a:effectLst/>
                </c:spPr>
                <c:invertIfNegative val="0"/>
                <c:dPt>
                  <c:idx val="6"/>
                  <c:invertIfNegative val="0"/>
                  <c:bubble3D val="0"/>
                  <c:spPr>
                    <a:solidFill>
                      <a:srgbClr val="DDEDFA"/>
                    </a:solidFill>
                    <a:ln>
                      <a:noFill/>
                    </a:ln>
                    <a:effectLst/>
                  </c:spPr>
                  <c:extLst xmlns:c15="http://schemas.microsoft.com/office/drawing/2012/chart">
                    <c:ext xmlns:c16="http://schemas.microsoft.com/office/drawing/2014/chart" uri="{C3380CC4-5D6E-409C-BE32-E72D297353CC}">
                      <c16:uniqueId val="{00000005-3473-47AE-8C72-223394323AD2}"/>
                    </c:ext>
                  </c:extLst>
                </c:dPt>
                <c:val>
                  <c:numRef>
                    <c:extLst xmlns:c15="http://schemas.microsoft.com/office/drawing/2012/chart">
                      <c:ext xmlns:c15="http://schemas.microsoft.com/office/drawing/2012/chart" uri="{02D57815-91ED-43cb-92C2-25804820EDAC}">
                        <c15:formulaRef>
                          <c15:sqref>'Graf 14'!#REF!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6-3473-47AE-8C72-223394323AD2}"/>
                  </c:ext>
                </c:extLst>
              </c15:ser>
            </c15:filteredBarSeries>
          </c:ext>
        </c:extLst>
      </c:barChart>
      <c:lineChart>
        <c:grouping val="standard"/>
        <c:varyColors val="0"/>
        <c:dLbls>
          <c:showLegendKey val="0"/>
          <c:showVal val="0"/>
          <c:showCatName val="0"/>
          <c:showSerName val="0"/>
          <c:showPercent val="0"/>
          <c:showBubbleSize val="0"/>
        </c:dLbls>
        <c:marker val="1"/>
        <c:smooth val="0"/>
        <c:axId val="557539920"/>
        <c:axId val="561011080"/>
        <c:extLst>
          <c:ext xmlns:c15="http://schemas.microsoft.com/office/drawing/2012/chart" uri="{02D57815-91ED-43cb-92C2-25804820EDAC}">
            <c15:filteredLineSeries>
              <c15:ser>
                <c:idx val="0"/>
                <c:order val="0"/>
                <c:spPr>
                  <a:ln w="28575" cap="rnd">
                    <a:solidFill>
                      <a:srgbClr val="2EAAE1"/>
                    </a:solidFill>
                    <a:round/>
                  </a:ln>
                  <a:effectLst/>
                </c:spPr>
                <c:marker>
                  <c:symbol val="none"/>
                </c:marker>
                <c:dLbls>
                  <c:dLbl>
                    <c:idx val="0"/>
                    <c:layout>
                      <c:manualLayout>
                        <c:x val="-3.8476502571820517E-2"/>
                        <c:y val="-4.3794560311944397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3473-47AE-8C72-223394323AD2}"/>
                      </c:ext>
                    </c:extLst>
                  </c:dLbl>
                  <c:dLbl>
                    <c:idx val="1"/>
                    <c:layout>
                      <c:manualLayout>
                        <c:x val="-5.8128800586429878E-2"/>
                        <c:y val="3.878269071764178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3473-47AE-8C72-223394323AD2}"/>
                      </c:ext>
                    </c:extLst>
                  </c:dLbl>
                  <c:dLbl>
                    <c:idx val="2"/>
                    <c:layout>
                      <c:manualLayout>
                        <c:x val="-4.491953831910734E-2"/>
                        <c:y val="3.508584982545875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3473-47AE-8C72-223394323AD2}"/>
                      </c:ext>
                    </c:extLst>
                  </c:dLbl>
                  <c:dLbl>
                    <c:idx val="3"/>
                    <c:layout>
                      <c:manualLayout>
                        <c:x val="-4.2688445201902306E-2"/>
                        <c:y val="7.15661755770663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3473-47AE-8C72-223394323AD2}"/>
                      </c:ext>
                    </c:extLst>
                  </c:dLbl>
                  <c:dLbl>
                    <c:idx val="4"/>
                    <c:layout>
                      <c:manualLayout>
                        <c:x val="-8.2603538209461327E-2"/>
                        <c:y val="1.017844844767807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B-3473-47AE-8C72-223394323AD2}"/>
                      </c:ext>
                    </c:extLst>
                  </c:dLbl>
                  <c:dLbl>
                    <c:idx val="5"/>
                    <c:layout>
                      <c:manualLayout>
                        <c:x val="-1.5215830423437389E-2"/>
                        <c:y val="-5.883135309428384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C-3473-47AE-8C72-223394323AD2}"/>
                      </c:ext>
                    </c:extLst>
                  </c:dLbl>
                  <c:dLbl>
                    <c:idx val="6"/>
                    <c:layout>
                      <c:manualLayout>
                        <c:x val="-6.5220936539540702E-3"/>
                        <c:y val="1.7604954574849313E-2"/>
                      </c:manualLayout>
                    </c:layout>
                    <c:spPr>
                      <a:noFill/>
                      <a:ln>
                        <a:solidFill>
                          <a:srgbClr val="2EAAE1"/>
                        </a:solidFill>
                      </a:ln>
                      <a:effectLst/>
                    </c:spPr>
                    <c:txPr>
                      <a:bodyPr rot="0" spcFirstLastPara="1" vertOverflow="ellipsis" vert="horz" wrap="square" anchor="ctr" anchorCtr="1"/>
                      <a:lstStyle/>
                      <a:p>
                        <a:pPr>
                          <a:defRPr sz="1000" b="1" i="0" u="none" strike="noStrike" kern="1200" baseline="0">
                            <a:solidFill>
                              <a:srgbClr val="2EAAE1"/>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D-3473-47AE-8C72-223394323AD2}"/>
                      </c:ext>
                    </c:extLst>
                  </c:dLbl>
                  <c:spPr>
                    <a:noFill/>
                    <a:ln>
                      <a:noFill/>
                    </a:ln>
                    <a:effectLst/>
                  </c:spPr>
                  <c:txPr>
                    <a:bodyPr rot="0" spcFirstLastPara="1" vertOverflow="ellipsis" vert="horz" wrap="square" anchor="ctr" anchorCtr="1"/>
                    <a:lstStyle/>
                    <a:p>
                      <a:pPr>
                        <a:defRPr sz="1000" b="1" i="0" u="none" strike="noStrike" kern="1200" baseline="0">
                          <a:solidFill>
                            <a:srgbClr val="2EAAE1"/>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uri="{CE6537A1-D6FC-4f65-9D91-7224C49458BB}">
                      <c15:showLeaderLines val="0"/>
                    </c:ext>
                  </c:extLst>
                </c:dLbls>
                <c:val>
                  <c:numRef>
                    <c:extLst>
                      <c:ext uri="{02D57815-91ED-43cb-92C2-25804820EDAC}">
                        <c15:formulaRef>
                          <c15:sqref>'Graf 14'!#REF!</c15:sqref>
                        </c15:formulaRef>
                      </c:ext>
                    </c:extLst>
                  </c:numRef>
                </c:val>
                <c:smooth val="0"/>
                <c:extLst>
                  <c:ex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0E-3473-47AE-8C72-223394323AD2}"/>
                  </c:ext>
                </c:extLst>
              </c15:ser>
            </c15:filteredLineSeries>
            <c15:filteredLineSeries>
              <c15:ser>
                <c:idx val="1"/>
                <c:order val="1"/>
                <c:spPr>
                  <a:ln w="28575" cap="rnd">
                    <a:noFill/>
                    <a:round/>
                  </a:ln>
                  <a:effectLst/>
                </c:spPr>
                <c:marker>
                  <c:symbol val="circle"/>
                  <c:size val="7"/>
                  <c:spPr>
                    <a:solidFill>
                      <a:sysClr val="windowText" lastClr="000000"/>
                    </a:solidFill>
                    <a:ln w="9525">
                      <a:solidFill>
                        <a:sysClr val="windowText" lastClr="000000"/>
                      </a:solidFill>
                    </a:ln>
                    <a:effectLst/>
                  </c:spPr>
                </c:marker>
                <c:dPt>
                  <c:idx val="5"/>
                  <c:marker>
                    <c:symbol val="circle"/>
                    <c:size val="7"/>
                    <c:spPr>
                      <a:solidFill>
                        <a:sysClr val="windowText" lastClr="000000"/>
                      </a:solidFill>
                      <a:ln w="9525">
                        <a:solidFill>
                          <a:sysClr val="windowText" lastClr="000000"/>
                        </a:solidFill>
                      </a:ln>
                      <a:effectLst/>
                    </c:spPr>
                  </c:marker>
                  <c:bubble3D val="0"/>
                  <c:extLst xmlns:c15="http://schemas.microsoft.com/office/drawing/2012/chart">
                    <c:ext xmlns:c16="http://schemas.microsoft.com/office/drawing/2014/chart" uri="{C3380CC4-5D6E-409C-BE32-E72D297353CC}">
                      <c16:uniqueId val="{0000000F-3473-47AE-8C72-223394323AD2}"/>
                    </c:ext>
                  </c:extLst>
                </c:dPt>
                <c:dLbls>
                  <c:dLbl>
                    <c:idx val="5"/>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extLst xmlns:c15="http://schemas.microsoft.com/office/drawing/2012/chart">
                      <c:ext xmlns:c16="http://schemas.microsoft.com/office/drawing/2014/chart" uri="{C3380CC4-5D6E-409C-BE32-E72D297353CC}">
                        <c16:uniqueId val="{0000000F-3473-47AE-8C72-223394323AD2}"/>
                      </c:ext>
                    </c:extLst>
                  </c:dLbl>
                  <c:dLbl>
                    <c:idx val="6"/>
                    <c:layout>
                      <c:manualLayout>
                        <c:x val="-4.5099535305098769E-2"/>
                        <c:y val="-7.1565750685562438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0-3473-47AE-8C72-223394323AD2}"/>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val>
                  <c:numRef>
                    <c:extLst xmlns:c15="http://schemas.microsoft.com/office/drawing/2012/chart">
                      <c:ext xmlns:c15="http://schemas.microsoft.com/office/drawing/2012/chart" uri="{02D57815-91ED-43cb-92C2-25804820EDAC}">
                        <c15:formulaRef>
                          <c15:sqref>'Graf 14'!#REF!</c15:sqref>
                        </c15:formulaRef>
                      </c:ext>
                    </c:extLst>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11-3473-47AE-8C72-223394323AD2}"/>
                  </c:ext>
                </c:extLst>
              </c15:ser>
            </c15:filteredLineSeries>
            <c15:filteredLineSeries>
              <c15:ser>
                <c:idx val="5"/>
                <c:order val="2"/>
                <c:spPr>
                  <a:ln w="12700" cap="rnd">
                    <a:solidFill>
                      <a:srgbClr val="FF0000"/>
                    </a:solidFill>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3473-47AE-8C72-223394323AD2}"/>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3473-47AE-8C72-223394323AD2}"/>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3473-47AE-8C72-223394323AD2}"/>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3473-47AE-8C72-223394323AD2}"/>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3473-47AE-8C72-223394323AD2}"/>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7-3473-47AE-8C72-223394323AD2}"/>
                      </c:ext>
                    </c:extLst>
                  </c:dLbl>
                  <c:dLbl>
                    <c:idx val="6"/>
                    <c:layout>
                      <c:manualLayout>
                        <c:x val="-0.81182618812160323"/>
                        <c:y val="-5.254463272803292E-2"/>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0000"/>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8-3473-47AE-8C72-223394323AD2}"/>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val>
                  <c:numRef>
                    <c:extLst xmlns:c15="http://schemas.microsoft.com/office/drawing/2012/chart">
                      <c:ext xmlns:c15="http://schemas.microsoft.com/office/drawing/2012/chart" uri="{02D57815-91ED-43cb-92C2-25804820EDAC}">
                        <c15:formulaRef>
                          <c15:sqref>'Graf 14'!#REF!</c15:sqref>
                        </c15:formulaRef>
                      </c:ext>
                    </c:extLst>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'Graf 14'!#REF!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14'!#REF!</c15:sqref>
                              </c15:formulaRef>
                            </c:ext>
                          </c:extLst>
                        </c:multiLvlStrRef>
                      </c15:cat>
                    </c15:filteredCategoryTitle>
                  </c:ext>
                  <c:ext xmlns:c16="http://schemas.microsoft.com/office/drawing/2014/chart" uri="{C3380CC4-5D6E-409C-BE32-E72D297353CC}">
                    <c16:uniqueId val="{00000019-3473-47AE-8C72-223394323AD2}"/>
                  </c:ext>
                </c:extLst>
              </c15:ser>
            </c15:filteredLineSeries>
          </c:ext>
        </c:extLst>
      </c:lineChart>
      <c:catAx>
        <c:axId val="557539920"/>
        <c:scaling>
          <c:orientation val="minMax"/>
        </c:scaling>
        <c:delete val="0"/>
        <c:axPos val="b"/>
        <c:numFmt formatCode="General" sourceLinked="1"/>
        <c:majorTickMark val="none"/>
        <c:minorTickMark val="none"/>
        <c:tickLblPos val="low"/>
        <c:spPr>
          <a:noFill/>
          <a:ln w="12700" cap="flat" cmpd="sng" algn="ctr">
            <a:solidFill>
              <a:srgbClr val="676868"/>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max val="0"/>
          <c:min val="-10"/>
        </c:scaling>
        <c:delete val="0"/>
        <c:axPos val="l"/>
        <c:majorGridlines>
          <c:spPr>
            <a:ln w="3175" cap="flat" cmpd="sng" algn="ctr">
              <a:solidFill>
                <a:srgbClr val="676868">
                  <a:alpha val="24706"/>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2"/>
      </c:valAx>
      <c:spPr>
        <a:noFill/>
        <a:ln>
          <a:noFill/>
        </a:ln>
        <a:effectLst/>
      </c:spPr>
    </c:plotArea>
    <c:legend>
      <c:legendPos val="r"/>
      <c:layout>
        <c:manualLayout>
          <c:xMode val="edge"/>
          <c:yMode val="edge"/>
          <c:x val="0.28566007008868066"/>
          <c:y val="0.63579702422986295"/>
          <c:w val="0.33955381923317085"/>
          <c:h val="0.2215575502795361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userShapes r:id="rId4"/>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12'!$C$5</c:f>
              <c:strCache>
                <c:ptCount val="1"/>
                <c:pt idx="0">
                  <c:v>Cielené deficity pre 2027-2029</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[1]RVS_2026!$C$3:$H$3</c:f>
              <c:numCache>
                <c:formatCode>General</c:formatCode>
                <c:ptCount val="6"/>
                <c:pt idx="0">
                  <c:v>2023</c:v>
                </c:pt>
                <c:pt idx="1">
                  <c:v>2024</c:v>
                </c:pt>
                <c:pt idx="2">
                  <c:v>2025</c:v>
                </c:pt>
                <c:pt idx="3">
                  <c:v>2026</c:v>
                </c:pt>
                <c:pt idx="4">
                  <c:v>2027</c:v>
                </c:pt>
                <c:pt idx="5">
                  <c:v>2028</c:v>
                </c:pt>
              </c:numCache>
            </c:numRef>
          </c:cat>
          <c:val>
            <c:numRef>
              <c:f>'G 12'!$E$5:$J$5</c:f>
              <c:numCache>
                <c:formatCode>0.0</c:formatCode>
                <c:ptCount val="6"/>
                <c:pt idx="0">
                  <c:v>-5.3474399942491804</c:v>
                </c:pt>
                <c:pt idx="1">
                  <c:v>-4.4505397387396455</c:v>
                </c:pt>
                <c:pt idx="2">
                  <c:v>-4.3697700364020493</c:v>
                </c:pt>
                <c:pt idx="3">
                  <c:v>-4.9400003139669018</c:v>
                </c:pt>
                <c:pt idx="4">
                  <c:v>-4.5</c:v>
                </c:pt>
                <c:pt idx="5">
                  <c:v>-4</c:v>
                </c:pt>
              </c:numCache>
            </c:numRef>
          </c:val>
          <c:extLst>
            <c:ext xmlns:c16="http://schemas.microsoft.com/office/drawing/2014/chart" uri="{C3380CC4-5D6E-409C-BE32-E72D297353CC}">
              <c16:uniqueId val="{00000000-E6A5-4F4B-A60E-A5453969977E}"/>
            </c:ext>
          </c:extLst>
        </c:ser>
        <c:dLbls>
          <c:showLegendKey val="0"/>
          <c:showVal val="0"/>
          <c:showCatName val="0"/>
          <c:showSerName val="0"/>
          <c:showPercent val="0"/>
          <c:showBubbleSize val="0"/>
        </c:dLbls>
        <c:gapWidth val="50"/>
        <c:axId val="15937887"/>
        <c:axId val="15937407"/>
      </c:barChart>
      <c:lineChart>
        <c:grouping val="standard"/>
        <c:varyColors val="0"/>
        <c:ser>
          <c:idx val="1"/>
          <c:order val="1"/>
          <c:tx>
            <c:strRef>
              <c:f>'G 12'!$C$6</c:f>
              <c:strCache>
                <c:ptCount val="1"/>
                <c:pt idx="0">
                  <c:v>Návrh RVS 2027-2029 (bez ďalších opatrení)</c:v>
                </c:pt>
              </c:strCache>
            </c:strRef>
          </c:tx>
          <c:spPr>
            <a:ln w="28575" cap="rnd">
              <a:noFill/>
              <a:round/>
            </a:ln>
            <a:effectLst/>
          </c:spPr>
          <c:marker>
            <c:symbol val="diamond"/>
            <c:size val="7"/>
            <c:spPr>
              <a:solidFill>
                <a:schemeClr val="tx1"/>
              </a:solidFill>
              <a:ln w="9525">
                <a:noFill/>
              </a:ln>
              <a:effectLst/>
            </c:spPr>
          </c:marker>
          <c:dLbls>
            <c:dLbl>
              <c:idx val="3"/>
              <c:layout>
                <c:manualLayout>
                  <c:x val="-2.7952480782669461E-3"/>
                  <c:y val="2.82021151586368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AF-4B7B-9891-9EA24268F80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 12'!$E$4:$J$4</c:f>
              <c:numCache>
                <c:formatCode>General</c:formatCode>
                <c:ptCount val="6"/>
                <c:pt idx="0">
                  <c:v>2023</c:v>
                </c:pt>
                <c:pt idx="1">
                  <c:v>2024</c:v>
                </c:pt>
                <c:pt idx="2">
                  <c:v>2025</c:v>
                </c:pt>
                <c:pt idx="3">
                  <c:v>2026</c:v>
                </c:pt>
                <c:pt idx="4">
                  <c:v>2027</c:v>
                </c:pt>
                <c:pt idx="5">
                  <c:v>2028</c:v>
                </c:pt>
              </c:numCache>
            </c:numRef>
          </c:cat>
          <c:val>
            <c:numRef>
              <c:f>'G 12'!$E$6:$J$6</c:f>
              <c:numCache>
                <c:formatCode>0.0</c:formatCode>
                <c:ptCount val="6"/>
                <c:pt idx="3">
                  <c:v>-4.9400003139669018</c:v>
                </c:pt>
                <c:pt idx="4">
                  <c:v>-5.26</c:v>
                </c:pt>
                <c:pt idx="5">
                  <c:v>-5.41</c:v>
                </c:pt>
              </c:numCache>
            </c:numRef>
          </c:val>
          <c:smooth val="0"/>
          <c:extLst>
            <c:ext xmlns:c16="http://schemas.microsoft.com/office/drawing/2014/chart" uri="{C3380CC4-5D6E-409C-BE32-E72D297353CC}">
              <c16:uniqueId val="{00000001-E6A5-4F4B-A60E-A5453969977E}"/>
            </c:ext>
          </c:extLst>
        </c:ser>
        <c:dLbls>
          <c:showLegendKey val="0"/>
          <c:showVal val="0"/>
          <c:showCatName val="0"/>
          <c:showSerName val="0"/>
          <c:showPercent val="0"/>
          <c:showBubbleSize val="0"/>
        </c:dLbls>
        <c:marker val="1"/>
        <c:smooth val="0"/>
        <c:axId val="15937887"/>
        <c:axId val="15937407"/>
      </c:lineChart>
      <c:catAx>
        <c:axId val="15937887"/>
        <c:scaling>
          <c:orientation val="minMax"/>
        </c:scaling>
        <c:delete val="0"/>
        <c:axPos val="b"/>
        <c:numFmt formatCode="General" sourceLinked="1"/>
        <c:majorTickMark val="none"/>
        <c:minorTickMark val="none"/>
        <c:tickLblPos val="low"/>
        <c:spPr>
          <a:noFill/>
          <a:ln w="12700" cap="flat" cmpd="sng" algn="ctr">
            <a:solidFill>
              <a:srgbClr val="686767"/>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5937407"/>
        <c:crosses val="autoZero"/>
        <c:auto val="1"/>
        <c:lblAlgn val="ctr"/>
        <c:lblOffset val="100"/>
        <c:noMultiLvlLbl val="0"/>
      </c:catAx>
      <c:valAx>
        <c:axId val="15937407"/>
        <c:scaling>
          <c:orientation val="minMax"/>
        </c:scaling>
        <c:delete val="0"/>
        <c:axPos val="l"/>
        <c:majorGridlines>
          <c:spPr>
            <a:ln w="3175" cap="flat" cmpd="sng" algn="ctr">
              <a:solidFill>
                <a:schemeClr val="bg1">
                  <a:lumMod val="50000"/>
                  <a:alpha val="25000"/>
                </a:schemeClr>
              </a:solidFill>
              <a:prstDash val="sysDot"/>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59378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 12'!$D$5</c:f>
              <c:strCache>
                <c:ptCount val="1"/>
                <c:pt idx="0">
                  <c:v>Targeted deficits 2027-2029</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[1]RVS_2026!$C$3:$H$3</c:f>
              <c:numCache>
                <c:formatCode>General</c:formatCode>
                <c:ptCount val="6"/>
                <c:pt idx="0">
                  <c:v>2023</c:v>
                </c:pt>
                <c:pt idx="1">
                  <c:v>2024</c:v>
                </c:pt>
                <c:pt idx="2">
                  <c:v>2025</c:v>
                </c:pt>
                <c:pt idx="3">
                  <c:v>2026</c:v>
                </c:pt>
                <c:pt idx="4">
                  <c:v>2027</c:v>
                </c:pt>
                <c:pt idx="5">
                  <c:v>2028</c:v>
                </c:pt>
              </c:numCache>
            </c:numRef>
          </c:cat>
          <c:val>
            <c:numRef>
              <c:f>'G 12'!$E$5:$J$5</c:f>
              <c:numCache>
                <c:formatCode>0.0</c:formatCode>
                <c:ptCount val="6"/>
                <c:pt idx="0">
                  <c:v>-5.3474399942491804</c:v>
                </c:pt>
                <c:pt idx="1">
                  <c:v>-4.4505397387396455</c:v>
                </c:pt>
                <c:pt idx="2">
                  <c:v>-4.3697700364020493</c:v>
                </c:pt>
                <c:pt idx="3">
                  <c:v>-4.9400003139669018</c:v>
                </c:pt>
                <c:pt idx="4">
                  <c:v>-4.5</c:v>
                </c:pt>
                <c:pt idx="5">
                  <c:v>-4</c:v>
                </c:pt>
              </c:numCache>
            </c:numRef>
          </c:val>
          <c:extLst>
            <c:ext xmlns:c16="http://schemas.microsoft.com/office/drawing/2014/chart" uri="{C3380CC4-5D6E-409C-BE32-E72D297353CC}">
              <c16:uniqueId val="{00000000-E65E-45FC-8AD8-9953C5434D06}"/>
            </c:ext>
          </c:extLst>
        </c:ser>
        <c:dLbls>
          <c:showLegendKey val="0"/>
          <c:showVal val="0"/>
          <c:showCatName val="0"/>
          <c:showSerName val="0"/>
          <c:showPercent val="0"/>
          <c:showBubbleSize val="0"/>
        </c:dLbls>
        <c:gapWidth val="50"/>
        <c:axId val="15937887"/>
        <c:axId val="15937407"/>
      </c:barChart>
      <c:lineChart>
        <c:grouping val="standard"/>
        <c:varyColors val="0"/>
        <c:ser>
          <c:idx val="1"/>
          <c:order val="1"/>
          <c:tx>
            <c:strRef>
              <c:f>'G 12'!$D$6</c:f>
              <c:strCache>
                <c:ptCount val="1"/>
                <c:pt idx="0">
                  <c:v>Draft budget (w/o further measures)</c:v>
                </c:pt>
              </c:strCache>
            </c:strRef>
          </c:tx>
          <c:spPr>
            <a:ln w="28575" cap="rnd">
              <a:noFill/>
              <a:round/>
            </a:ln>
            <a:effectLst/>
          </c:spPr>
          <c:marker>
            <c:symbol val="diamond"/>
            <c:size val="7"/>
            <c:spPr>
              <a:solidFill>
                <a:schemeClr val="tx1"/>
              </a:solidFill>
              <a:ln w="9525">
                <a:noFill/>
              </a:ln>
              <a:effectLst/>
            </c:spPr>
          </c:marker>
          <c:dLbls>
            <c:dLbl>
              <c:idx val="3"/>
              <c:layout>
                <c:manualLayout>
                  <c:x val="-5.6140350877192978E-3"/>
                  <c:y val="2.85714392843791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FB-4556-BDF0-B757E9478EC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12'!$E$4:$J$4</c:f>
              <c:numCache>
                <c:formatCode>General</c:formatCode>
                <c:ptCount val="6"/>
                <c:pt idx="0">
                  <c:v>2023</c:v>
                </c:pt>
                <c:pt idx="1">
                  <c:v>2024</c:v>
                </c:pt>
                <c:pt idx="2">
                  <c:v>2025</c:v>
                </c:pt>
                <c:pt idx="3">
                  <c:v>2026</c:v>
                </c:pt>
                <c:pt idx="4">
                  <c:v>2027</c:v>
                </c:pt>
                <c:pt idx="5">
                  <c:v>2028</c:v>
                </c:pt>
              </c:numCache>
            </c:numRef>
          </c:cat>
          <c:val>
            <c:numRef>
              <c:f>'G 12'!$E$6:$J$6</c:f>
              <c:numCache>
                <c:formatCode>0.0</c:formatCode>
                <c:ptCount val="6"/>
                <c:pt idx="3">
                  <c:v>-4.9400003139669018</c:v>
                </c:pt>
                <c:pt idx="4">
                  <c:v>-5.26</c:v>
                </c:pt>
                <c:pt idx="5">
                  <c:v>-5.41</c:v>
                </c:pt>
              </c:numCache>
            </c:numRef>
          </c:val>
          <c:smooth val="0"/>
          <c:extLst>
            <c:ext xmlns:c16="http://schemas.microsoft.com/office/drawing/2014/chart" uri="{C3380CC4-5D6E-409C-BE32-E72D297353CC}">
              <c16:uniqueId val="{00000001-E65E-45FC-8AD8-9953C5434D06}"/>
            </c:ext>
          </c:extLst>
        </c:ser>
        <c:dLbls>
          <c:showLegendKey val="0"/>
          <c:showVal val="0"/>
          <c:showCatName val="0"/>
          <c:showSerName val="0"/>
          <c:showPercent val="0"/>
          <c:showBubbleSize val="0"/>
        </c:dLbls>
        <c:marker val="1"/>
        <c:smooth val="0"/>
        <c:axId val="15937887"/>
        <c:axId val="15937407"/>
      </c:lineChart>
      <c:catAx>
        <c:axId val="15937887"/>
        <c:scaling>
          <c:orientation val="minMax"/>
        </c:scaling>
        <c:delete val="0"/>
        <c:axPos val="b"/>
        <c:numFmt formatCode="General" sourceLinked="1"/>
        <c:majorTickMark val="none"/>
        <c:minorTickMark val="none"/>
        <c:tickLblPos val="low"/>
        <c:spPr>
          <a:noFill/>
          <a:ln w="12700" cap="flat" cmpd="sng" algn="ctr">
            <a:solidFill>
              <a:srgbClr val="686767"/>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5937407"/>
        <c:crosses val="autoZero"/>
        <c:auto val="1"/>
        <c:lblAlgn val="ctr"/>
        <c:lblOffset val="100"/>
        <c:noMultiLvlLbl val="0"/>
      </c:catAx>
      <c:valAx>
        <c:axId val="15937407"/>
        <c:scaling>
          <c:orientation val="minMax"/>
        </c:scaling>
        <c:delete val="0"/>
        <c:axPos val="l"/>
        <c:majorGridlines>
          <c:spPr>
            <a:ln w="3175" cap="flat" cmpd="sng" algn="ctr">
              <a:solidFill>
                <a:schemeClr val="bg1">
                  <a:lumMod val="50000"/>
                  <a:alpha val="25000"/>
                </a:schemeClr>
              </a:solidFill>
              <a:prstDash val="sysDot"/>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59378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442038495188104E-2"/>
          <c:y val="4.2083333333333355E-2"/>
          <c:w val="0.87600240594925638"/>
          <c:h val="0.87403579760863226"/>
        </c:manualLayout>
      </c:layout>
      <c:barChart>
        <c:barDir val="col"/>
        <c:grouping val="clustered"/>
        <c:varyColors val="0"/>
        <c:ser>
          <c:idx val="0"/>
          <c:order val="0"/>
          <c:tx>
            <c:strRef>
              <c:f>'G 13'!$C$5</c:f>
              <c:strCache>
                <c:ptCount val="1"/>
                <c:pt idx="0">
                  <c:v>Skutočnosť / Očakávaná skutočnosť a ciele</c:v>
                </c:pt>
              </c:strCache>
            </c:strRef>
          </c:tx>
          <c:spPr>
            <a:solidFill>
              <a:schemeClr val="accent1"/>
            </a:solidFill>
            <a:ln>
              <a:noFill/>
            </a:ln>
            <a:effectLst/>
          </c:spPr>
          <c:invertIfNegative val="0"/>
          <c:cat>
            <c:numRef>
              <c:f>'G 13'!$E$4:$I$4</c:f>
              <c:numCache>
                <c:formatCode>General</c:formatCode>
                <c:ptCount val="5"/>
                <c:pt idx="0">
                  <c:v>2024</c:v>
                </c:pt>
                <c:pt idx="1">
                  <c:v>2025</c:v>
                </c:pt>
                <c:pt idx="2">
                  <c:v>2026</c:v>
                </c:pt>
                <c:pt idx="3">
                  <c:v>2027</c:v>
                </c:pt>
                <c:pt idx="4">
                  <c:v>2028</c:v>
                </c:pt>
              </c:numCache>
            </c:numRef>
          </c:cat>
          <c:val>
            <c:numRef>
              <c:f>'G 13'!$E$5:$I$5</c:f>
              <c:numCache>
                <c:formatCode>#\ ##0.0</c:formatCode>
                <c:ptCount val="5"/>
                <c:pt idx="0">
                  <c:v>3.4003607772981947</c:v>
                </c:pt>
                <c:pt idx="1">
                  <c:v>5.0033041534854439</c:v>
                </c:pt>
                <c:pt idx="2">
                  <c:v>7.5721535110838234</c:v>
                </c:pt>
                <c:pt idx="3">
                  <c:v>12.6124692742147</c:v>
                </c:pt>
                <c:pt idx="4">
                  <c:v>14.714492972191699</c:v>
                </c:pt>
              </c:numCache>
            </c:numRef>
          </c:val>
          <c:extLst>
            <c:ext xmlns:c16="http://schemas.microsoft.com/office/drawing/2014/chart" uri="{C3380CC4-5D6E-409C-BE32-E72D297353CC}">
              <c16:uniqueId val="{00000000-3065-42C9-9B5B-C14B134DDA1E}"/>
            </c:ext>
          </c:extLst>
        </c:ser>
        <c:dLbls>
          <c:showLegendKey val="0"/>
          <c:showVal val="0"/>
          <c:showCatName val="0"/>
          <c:showSerName val="0"/>
          <c:showPercent val="0"/>
          <c:showBubbleSize val="0"/>
        </c:dLbls>
        <c:gapWidth val="120"/>
        <c:axId val="697364335"/>
        <c:axId val="570095855"/>
      </c:barChart>
      <c:lineChart>
        <c:grouping val="standard"/>
        <c:varyColors val="0"/>
        <c:ser>
          <c:idx val="1"/>
          <c:order val="1"/>
          <c:tx>
            <c:strRef>
              <c:f>'G 13'!$C$6</c:f>
              <c:strCache>
                <c:ptCount val="1"/>
                <c:pt idx="0">
                  <c:v>Stanovený v MTP</c:v>
                </c:pt>
              </c:strCache>
            </c:strRef>
          </c:tx>
          <c:spPr>
            <a:ln w="28575" cap="rnd">
              <a:solidFill>
                <a:schemeClr val="accent4"/>
              </a:solidFill>
              <a:round/>
            </a:ln>
            <a:effectLst/>
          </c:spPr>
          <c:marker>
            <c:symbol val="circle"/>
            <c:size val="5"/>
            <c:spPr>
              <a:solidFill>
                <a:schemeClr val="accent4"/>
              </a:solidFill>
              <a:ln w="9525">
                <a:noFill/>
              </a:ln>
              <a:effectLst/>
            </c:spPr>
          </c:marker>
          <c:cat>
            <c:numRef>
              <c:f>'G 13'!$E$4:$I$4</c:f>
              <c:numCache>
                <c:formatCode>General</c:formatCode>
                <c:ptCount val="5"/>
                <c:pt idx="0">
                  <c:v>2024</c:v>
                </c:pt>
                <c:pt idx="1">
                  <c:v>2025</c:v>
                </c:pt>
                <c:pt idx="2">
                  <c:v>2026</c:v>
                </c:pt>
                <c:pt idx="3">
                  <c:v>2027</c:v>
                </c:pt>
                <c:pt idx="4">
                  <c:v>2028</c:v>
                </c:pt>
              </c:numCache>
            </c:numRef>
          </c:cat>
          <c:val>
            <c:numRef>
              <c:f>'G 13'!$E$6:$I$6</c:f>
              <c:numCache>
                <c:formatCode>#\ ##0.0</c:formatCode>
                <c:ptCount val="5"/>
                <c:pt idx="0">
                  <c:v>6.2131458703570397</c:v>
                </c:pt>
                <c:pt idx="1">
                  <c:v>10.302034291058426</c:v>
                </c:pt>
                <c:pt idx="2">
                  <c:v>11.240797149210181</c:v>
                </c:pt>
                <c:pt idx="3">
                  <c:v>13.037104022521406</c:v>
                </c:pt>
                <c:pt idx="4">
                  <c:v>14.774496406822756</c:v>
                </c:pt>
              </c:numCache>
            </c:numRef>
          </c:val>
          <c:smooth val="0"/>
          <c:extLst>
            <c:ext xmlns:c16="http://schemas.microsoft.com/office/drawing/2014/chart" uri="{C3380CC4-5D6E-409C-BE32-E72D297353CC}">
              <c16:uniqueId val="{00000001-3065-42C9-9B5B-C14B134DDA1E}"/>
            </c:ext>
          </c:extLst>
        </c:ser>
        <c:ser>
          <c:idx val="2"/>
          <c:order val="2"/>
          <c:tx>
            <c:strRef>
              <c:f>'G 13'!$C$7</c:f>
              <c:strCache>
                <c:ptCount val="1"/>
                <c:pt idx="0">
                  <c:v>Zarátaná obranná výnimka </c:v>
                </c:pt>
              </c:strCache>
            </c:strRef>
          </c:tx>
          <c:spPr>
            <a:ln w="28575" cap="rnd">
              <a:noFill/>
              <a:round/>
            </a:ln>
            <a:effectLst/>
          </c:spPr>
          <c:marker>
            <c:symbol val="circle"/>
            <c:size val="5"/>
            <c:spPr>
              <a:solidFill>
                <a:schemeClr val="tx1"/>
              </a:solidFill>
              <a:ln w="9525">
                <a:noFill/>
              </a:ln>
              <a:effectLst/>
            </c:spPr>
          </c:marker>
          <c:dPt>
            <c:idx val="0"/>
            <c:marker>
              <c:symbol val="circle"/>
              <c:size val="5"/>
              <c:spPr>
                <a:noFill/>
                <a:ln w="9525">
                  <a:noFill/>
                </a:ln>
                <a:effectLst/>
              </c:spPr>
            </c:marker>
            <c:bubble3D val="0"/>
            <c:extLst>
              <c:ext xmlns:c16="http://schemas.microsoft.com/office/drawing/2014/chart" uri="{C3380CC4-5D6E-409C-BE32-E72D297353CC}">
                <c16:uniqueId val="{00000003-3065-42C9-9B5B-C14B134DDA1E}"/>
              </c:ext>
            </c:extLst>
          </c:dPt>
          <c:cat>
            <c:numRef>
              <c:f>'G 13'!$E$4:$I$4</c:f>
              <c:numCache>
                <c:formatCode>General</c:formatCode>
                <c:ptCount val="5"/>
                <c:pt idx="0">
                  <c:v>2024</c:v>
                </c:pt>
                <c:pt idx="1">
                  <c:v>2025</c:v>
                </c:pt>
                <c:pt idx="2">
                  <c:v>2026</c:v>
                </c:pt>
                <c:pt idx="3">
                  <c:v>2027</c:v>
                </c:pt>
                <c:pt idx="4">
                  <c:v>2028</c:v>
                </c:pt>
              </c:numCache>
            </c:numRef>
          </c:cat>
          <c:val>
            <c:numRef>
              <c:f>'G 13'!$E$7:$I$7</c:f>
              <c:numCache>
                <c:formatCode>#\ ##0.0</c:formatCode>
                <c:ptCount val="5"/>
                <c:pt idx="0">
                  <c:v>3.4003607772981947</c:v>
                </c:pt>
                <c:pt idx="1">
                  <c:v>3.4614173684887284</c:v>
                </c:pt>
                <c:pt idx="2">
                  <c:v>6.1484177475484403</c:v>
                </c:pt>
                <c:pt idx="3">
                  <c:v>11.765919452112</c:v>
                </c:pt>
                <c:pt idx="4">
                  <c:v>13.0506917019969</c:v>
                </c:pt>
              </c:numCache>
            </c:numRef>
          </c:val>
          <c:smooth val="0"/>
          <c:extLst>
            <c:ext xmlns:c16="http://schemas.microsoft.com/office/drawing/2014/chart" uri="{C3380CC4-5D6E-409C-BE32-E72D297353CC}">
              <c16:uniqueId val="{00000002-3065-42C9-9B5B-C14B134DDA1E}"/>
            </c:ext>
          </c:extLst>
        </c:ser>
        <c:dLbls>
          <c:showLegendKey val="0"/>
          <c:showVal val="0"/>
          <c:showCatName val="0"/>
          <c:showSerName val="0"/>
          <c:showPercent val="0"/>
          <c:showBubbleSize val="0"/>
        </c:dLbls>
        <c:marker val="1"/>
        <c:smooth val="0"/>
        <c:axId val="697364335"/>
        <c:axId val="570095855"/>
      </c:lineChart>
      <c:catAx>
        <c:axId val="697364335"/>
        <c:scaling>
          <c:orientation val="minMax"/>
        </c:scaling>
        <c:delete val="0"/>
        <c:axPos val="b"/>
        <c:numFmt formatCode="General" sourceLinked="1"/>
        <c:majorTickMark val="none"/>
        <c:minorTickMark val="none"/>
        <c:tickLblPos val="nextTo"/>
        <c:spPr>
          <a:noFill/>
          <a:ln w="12700" cap="flat" cmpd="sng" algn="ctr">
            <a:solidFill>
              <a:schemeClr val="bg2"/>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570095855"/>
        <c:crosses val="autoZero"/>
        <c:auto val="1"/>
        <c:lblAlgn val="ctr"/>
        <c:lblOffset val="100"/>
        <c:noMultiLvlLbl val="0"/>
      </c:catAx>
      <c:valAx>
        <c:axId val="570095855"/>
        <c:scaling>
          <c:orientation val="minMax"/>
          <c:max val="20"/>
        </c:scaling>
        <c:delete val="0"/>
        <c:axPos val="l"/>
        <c:majorGridlines>
          <c:spPr>
            <a:ln w="3175" cap="flat" cmpd="sng" algn="ctr">
              <a:solidFill>
                <a:schemeClr val="bg2">
                  <a:alpha val="25000"/>
                </a:schemeClr>
              </a:solidFill>
              <a:prstDash val="sysDot"/>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697364335"/>
        <c:crosses val="autoZero"/>
        <c:crossBetween val="between"/>
        <c:majorUnit val="5"/>
      </c:valAx>
      <c:spPr>
        <a:noFill/>
        <a:ln>
          <a:noFill/>
        </a:ln>
        <a:effectLst/>
      </c:spPr>
    </c:plotArea>
    <c:legend>
      <c:legendPos val="b"/>
      <c:layout>
        <c:manualLayout>
          <c:xMode val="edge"/>
          <c:yMode val="edge"/>
          <c:x val="0.10491579177602801"/>
          <c:y val="5.8217120905287918E-2"/>
          <c:w val="0.65039576554615852"/>
          <c:h val="0.1822162612270737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3175" cap="flat" cmpd="sng" algn="ctr">
      <a:noFill/>
      <a:prstDash val="sysDot"/>
      <a:round/>
    </a:ln>
    <a:effectLst/>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358705161854761E-2"/>
          <c:y val="5.3069086703145155E-2"/>
          <c:w val="0.88108573928258971"/>
          <c:h val="0.84510965790293158"/>
        </c:manualLayout>
      </c:layout>
      <c:barChart>
        <c:barDir val="col"/>
        <c:grouping val="clustered"/>
        <c:varyColors val="0"/>
        <c:ser>
          <c:idx val="0"/>
          <c:order val="0"/>
          <c:tx>
            <c:strRef>
              <c:f>'G 13'!$D$5</c:f>
              <c:strCache>
                <c:ptCount val="1"/>
                <c:pt idx="0">
                  <c:v>Actual growth / Projected and targeted growth</c:v>
                </c:pt>
              </c:strCache>
            </c:strRef>
          </c:tx>
          <c:spPr>
            <a:solidFill>
              <a:schemeClr val="accent1"/>
            </a:solidFill>
            <a:ln>
              <a:noFill/>
            </a:ln>
            <a:effectLst/>
          </c:spPr>
          <c:invertIfNegative val="0"/>
          <c:cat>
            <c:numRef>
              <c:f>'G 13'!$E$4:$I$4</c:f>
              <c:numCache>
                <c:formatCode>General</c:formatCode>
                <c:ptCount val="5"/>
                <c:pt idx="0">
                  <c:v>2024</c:v>
                </c:pt>
                <c:pt idx="1">
                  <c:v>2025</c:v>
                </c:pt>
                <c:pt idx="2">
                  <c:v>2026</c:v>
                </c:pt>
                <c:pt idx="3">
                  <c:v>2027</c:v>
                </c:pt>
                <c:pt idx="4">
                  <c:v>2028</c:v>
                </c:pt>
              </c:numCache>
            </c:numRef>
          </c:cat>
          <c:val>
            <c:numRef>
              <c:f>'G 13'!$E$5:$I$5</c:f>
              <c:numCache>
                <c:formatCode>#\ ##0.0</c:formatCode>
                <c:ptCount val="5"/>
                <c:pt idx="0">
                  <c:v>3.4003607772981947</c:v>
                </c:pt>
                <c:pt idx="1">
                  <c:v>5.0033041534854439</c:v>
                </c:pt>
                <c:pt idx="2">
                  <c:v>7.5721535110838234</c:v>
                </c:pt>
                <c:pt idx="3">
                  <c:v>12.6124692742147</c:v>
                </c:pt>
                <c:pt idx="4">
                  <c:v>14.714492972191699</c:v>
                </c:pt>
              </c:numCache>
            </c:numRef>
          </c:val>
          <c:extLst>
            <c:ext xmlns:c16="http://schemas.microsoft.com/office/drawing/2014/chart" uri="{C3380CC4-5D6E-409C-BE32-E72D297353CC}">
              <c16:uniqueId val="{00000000-63B9-44E3-B306-F515E6278120}"/>
            </c:ext>
          </c:extLst>
        </c:ser>
        <c:dLbls>
          <c:showLegendKey val="0"/>
          <c:showVal val="0"/>
          <c:showCatName val="0"/>
          <c:showSerName val="0"/>
          <c:showPercent val="0"/>
          <c:showBubbleSize val="0"/>
        </c:dLbls>
        <c:gapWidth val="120"/>
        <c:axId val="697364335"/>
        <c:axId val="570095855"/>
      </c:barChart>
      <c:lineChart>
        <c:grouping val="standard"/>
        <c:varyColors val="0"/>
        <c:ser>
          <c:idx val="1"/>
          <c:order val="1"/>
          <c:tx>
            <c:strRef>
              <c:f>'G 13'!$D$6</c:f>
              <c:strCache>
                <c:ptCount val="1"/>
                <c:pt idx="0">
                  <c:v>Growth in MTP</c:v>
                </c:pt>
              </c:strCache>
            </c:strRef>
          </c:tx>
          <c:spPr>
            <a:ln w="28575" cap="rnd">
              <a:solidFill>
                <a:schemeClr val="accent4"/>
              </a:solidFill>
              <a:round/>
            </a:ln>
            <a:effectLst/>
          </c:spPr>
          <c:marker>
            <c:symbol val="circle"/>
            <c:size val="5"/>
            <c:spPr>
              <a:solidFill>
                <a:schemeClr val="accent4"/>
              </a:solidFill>
              <a:ln w="9525">
                <a:noFill/>
              </a:ln>
              <a:effectLst/>
            </c:spPr>
          </c:marker>
          <c:cat>
            <c:numRef>
              <c:f>'G 13'!$E$4:$I$4</c:f>
              <c:numCache>
                <c:formatCode>General</c:formatCode>
                <c:ptCount val="5"/>
                <c:pt idx="0">
                  <c:v>2024</c:v>
                </c:pt>
                <c:pt idx="1">
                  <c:v>2025</c:v>
                </c:pt>
                <c:pt idx="2">
                  <c:v>2026</c:v>
                </c:pt>
                <c:pt idx="3">
                  <c:v>2027</c:v>
                </c:pt>
                <c:pt idx="4">
                  <c:v>2028</c:v>
                </c:pt>
              </c:numCache>
            </c:numRef>
          </c:cat>
          <c:val>
            <c:numRef>
              <c:f>'G 13'!$E$6:$I$6</c:f>
              <c:numCache>
                <c:formatCode>#\ ##0.0</c:formatCode>
                <c:ptCount val="5"/>
                <c:pt idx="0">
                  <c:v>6.2131458703570397</c:v>
                </c:pt>
                <c:pt idx="1">
                  <c:v>10.302034291058426</c:v>
                </c:pt>
                <c:pt idx="2">
                  <c:v>11.240797149210181</c:v>
                </c:pt>
                <c:pt idx="3">
                  <c:v>13.037104022521406</c:v>
                </c:pt>
                <c:pt idx="4">
                  <c:v>14.774496406822756</c:v>
                </c:pt>
              </c:numCache>
            </c:numRef>
          </c:val>
          <c:smooth val="0"/>
          <c:extLst>
            <c:ext xmlns:c16="http://schemas.microsoft.com/office/drawing/2014/chart" uri="{C3380CC4-5D6E-409C-BE32-E72D297353CC}">
              <c16:uniqueId val="{00000001-63B9-44E3-B306-F515E6278120}"/>
            </c:ext>
          </c:extLst>
        </c:ser>
        <c:ser>
          <c:idx val="2"/>
          <c:order val="2"/>
          <c:tx>
            <c:strRef>
              <c:f>'G 13'!$D$7</c:f>
              <c:strCache>
                <c:ptCount val="1"/>
                <c:pt idx="0">
                  <c:v>Included defense exemption 2025</c:v>
                </c:pt>
              </c:strCache>
            </c:strRef>
          </c:tx>
          <c:spPr>
            <a:ln w="28575" cap="rnd">
              <a:noFill/>
              <a:round/>
            </a:ln>
            <a:effectLst/>
          </c:spPr>
          <c:marker>
            <c:symbol val="circle"/>
            <c:size val="5"/>
            <c:spPr>
              <a:solidFill>
                <a:schemeClr val="tx1"/>
              </a:solidFill>
              <a:ln w="9525">
                <a:noFill/>
              </a:ln>
              <a:effectLst/>
            </c:spPr>
          </c:marker>
          <c:dPt>
            <c:idx val="0"/>
            <c:marker>
              <c:symbol val="circle"/>
              <c:size val="5"/>
              <c:spPr>
                <a:noFill/>
                <a:ln w="9525">
                  <a:noFill/>
                </a:ln>
                <a:effectLst/>
              </c:spPr>
            </c:marker>
            <c:bubble3D val="0"/>
            <c:extLst>
              <c:ext xmlns:c16="http://schemas.microsoft.com/office/drawing/2014/chart" uri="{C3380CC4-5D6E-409C-BE32-E72D297353CC}">
                <c16:uniqueId val="{00000002-63B9-44E3-B306-F515E6278120}"/>
              </c:ext>
            </c:extLst>
          </c:dPt>
          <c:cat>
            <c:numRef>
              <c:f>'G 13'!$E$4:$I$4</c:f>
              <c:numCache>
                <c:formatCode>General</c:formatCode>
                <c:ptCount val="5"/>
                <c:pt idx="0">
                  <c:v>2024</c:v>
                </c:pt>
                <c:pt idx="1">
                  <c:v>2025</c:v>
                </c:pt>
                <c:pt idx="2">
                  <c:v>2026</c:v>
                </c:pt>
                <c:pt idx="3">
                  <c:v>2027</c:v>
                </c:pt>
                <c:pt idx="4">
                  <c:v>2028</c:v>
                </c:pt>
              </c:numCache>
            </c:numRef>
          </c:cat>
          <c:val>
            <c:numRef>
              <c:f>'G 13'!$E$7:$I$7</c:f>
              <c:numCache>
                <c:formatCode>#\ ##0.0</c:formatCode>
                <c:ptCount val="5"/>
                <c:pt idx="0">
                  <c:v>3.4003607772981947</c:v>
                </c:pt>
                <c:pt idx="1">
                  <c:v>3.4614173684887284</c:v>
                </c:pt>
                <c:pt idx="2">
                  <c:v>6.1484177475484403</c:v>
                </c:pt>
                <c:pt idx="3">
                  <c:v>11.765919452112</c:v>
                </c:pt>
                <c:pt idx="4">
                  <c:v>13.0506917019969</c:v>
                </c:pt>
              </c:numCache>
            </c:numRef>
          </c:val>
          <c:smooth val="0"/>
          <c:extLst>
            <c:ext xmlns:c16="http://schemas.microsoft.com/office/drawing/2014/chart" uri="{C3380CC4-5D6E-409C-BE32-E72D297353CC}">
              <c16:uniqueId val="{00000003-63B9-44E3-B306-F515E6278120}"/>
            </c:ext>
          </c:extLst>
        </c:ser>
        <c:dLbls>
          <c:showLegendKey val="0"/>
          <c:showVal val="0"/>
          <c:showCatName val="0"/>
          <c:showSerName val="0"/>
          <c:showPercent val="0"/>
          <c:showBubbleSize val="0"/>
        </c:dLbls>
        <c:marker val="1"/>
        <c:smooth val="0"/>
        <c:axId val="697364335"/>
        <c:axId val="570095855"/>
      </c:lineChart>
      <c:catAx>
        <c:axId val="697364335"/>
        <c:scaling>
          <c:orientation val="minMax"/>
        </c:scaling>
        <c:delete val="0"/>
        <c:axPos val="b"/>
        <c:numFmt formatCode="General" sourceLinked="1"/>
        <c:majorTickMark val="none"/>
        <c:minorTickMark val="none"/>
        <c:tickLblPos val="nextTo"/>
        <c:spPr>
          <a:noFill/>
          <a:ln w="12700" cap="flat" cmpd="sng" algn="ctr">
            <a:solidFill>
              <a:schemeClr val="bg2"/>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570095855"/>
        <c:crosses val="autoZero"/>
        <c:auto val="1"/>
        <c:lblAlgn val="ctr"/>
        <c:lblOffset val="100"/>
        <c:noMultiLvlLbl val="0"/>
      </c:catAx>
      <c:valAx>
        <c:axId val="570095855"/>
        <c:scaling>
          <c:orientation val="minMax"/>
        </c:scaling>
        <c:delete val="0"/>
        <c:axPos val="l"/>
        <c:majorGridlines>
          <c:spPr>
            <a:ln w="3175" cap="flat" cmpd="sng" algn="ctr">
              <a:solidFill>
                <a:schemeClr val="bg2">
                  <a:alpha val="25000"/>
                </a:schemeClr>
              </a:solidFill>
              <a:prstDash val="sysDot"/>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697364335"/>
        <c:crosses val="autoZero"/>
        <c:crossBetween val="between"/>
        <c:majorUnit val="5"/>
      </c:valAx>
      <c:spPr>
        <a:noFill/>
        <a:ln>
          <a:noFill/>
        </a:ln>
        <a:effectLst/>
      </c:spPr>
    </c:plotArea>
    <c:legend>
      <c:legendPos val="b"/>
      <c:layout>
        <c:manualLayout>
          <c:xMode val="edge"/>
          <c:yMode val="edge"/>
          <c:x val="9.7222222222222224E-2"/>
          <c:y val="6.9159660127229877E-2"/>
          <c:w val="0.67109711286089235"/>
          <c:h val="0.187667156012278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782360815031478E-2"/>
          <c:y val="5.3651844750392856E-2"/>
          <c:w val="0.86029764242850315"/>
          <c:h val="0.82435240161424794"/>
        </c:manualLayout>
      </c:layout>
      <c:barChart>
        <c:barDir val="col"/>
        <c:grouping val="clustered"/>
        <c:varyColors val="0"/>
        <c:dLbls>
          <c:showLegendKey val="0"/>
          <c:showVal val="0"/>
          <c:showCatName val="0"/>
          <c:showSerName val="0"/>
          <c:showPercent val="0"/>
          <c:showBubbleSize val="0"/>
        </c:dLbls>
        <c:gapWidth val="0"/>
        <c:overlap val="100"/>
        <c:axId val="557539920"/>
        <c:axId val="561011080"/>
        <c:extLst>
          <c:ext xmlns:c15="http://schemas.microsoft.com/office/drawing/2012/chart" uri="{02D57815-91ED-43cb-92C2-25804820EDAC}">
            <c15:filteredBarSeries>
              <c15:ser>
                <c:idx val="2"/>
                <c:order val="3"/>
                <c:spPr>
                  <a:solidFill>
                    <a:srgbClr val="A9DAF0"/>
                  </a:solidFill>
                  <a:ln>
                    <a:noFill/>
                  </a:ln>
                  <a:effectLst/>
                </c:spPr>
                <c:invertIfNegative val="0"/>
                <c:val>
                  <c:numRef>
                    <c:extLst>
                      <c:ext uri="{02D57815-91ED-43cb-92C2-25804820EDAC}">
                        <c15:formulaRef>
                          <c15:sqref>'Graf 15'!#REF!</c15:sqref>
                        </c15:formulaRef>
                      </c:ext>
                    </c:extLst>
                  </c:numRef>
                </c:val>
                <c:extLst>
                  <c:ex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0-3FE0-4626-9B8A-5EE7E86F6A53}"/>
                  </c:ext>
                </c:extLst>
              </c15:ser>
            </c15:filteredBarSeries>
            <c15:filteredBarSeries>
              <c15:ser>
                <c:idx val="3"/>
                <c:order val="4"/>
                <c:spPr>
                  <a:solidFill>
                    <a:srgbClr val="C3C2C2"/>
                  </a:solidFill>
                  <a:ln>
                    <a:noFill/>
                  </a:ln>
                  <a:effectLst/>
                </c:spPr>
                <c:invertIfNegative val="0"/>
                <c:val>
                  <c:numRef>
                    <c:extLst xmlns:c15="http://schemas.microsoft.com/office/drawing/2012/chart">
                      <c:ext xmlns:c15="http://schemas.microsoft.com/office/drawing/2012/chart" uri="{02D57815-91ED-43cb-92C2-25804820EDAC}">
                        <c15:formulaRef>
                          <c15:sqref>'Graf 15'!#REF!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1-3FE0-4626-9B8A-5EE7E86F6A53}"/>
                  </c:ext>
                </c:extLst>
              </c15:ser>
            </c15:filteredBarSeries>
            <c15:filteredBarSeries>
              <c15:ser>
                <c:idx val="4"/>
                <c:order val="5"/>
                <c:spPr>
                  <a:solidFill>
                    <a:srgbClr val="E1E1E1"/>
                  </a:solidFill>
                  <a:ln>
                    <a:noFill/>
                  </a:ln>
                  <a:effectLst/>
                </c:spPr>
                <c:invertIfNegative val="0"/>
                <c:val>
                  <c:numRef>
                    <c:extLst xmlns:c15="http://schemas.microsoft.com/office/drawing/2012/chart">
                      <c:ext xmlns:c15="http://schemas.microsoft.com/office/drawing/2012/chart" uri="{02D57815-91ED-43cb-92C2-25804820EDAC}">
                        <c15:formulaRef>
                          <c15:sqref>'Graf 15'!#REF!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2-3FE0-4626-9B8A-5EE7E86F6A53}"/>
                  </c:ext>
                </c:extLst>
              </c15:ser>
            </c15:filteredBarSeries>
            <c15:filteredBarSeries>
              <c15:ser>
                <c:idx val="6"/>
                <c:order val="6"/>
                <c:spPr>
                  <a:solidFill>
                    <a:srgbClr val="82CCED"/>
                  </a:solidFill>
                  <a:ln>
                    <a:noFill/>
                  </a:ln>
                  <a:effectLst/>
                </c:spPr>
                <c:invertIfNegative val="0"/>
                <c:val>
                  <c:numRef>
                    <c:extLst xmlns:c15="http://schemas.microsoft.com/office/drawing/2012/chart">
                      <c:ext xmlns:c15="http://schemas.microsoft.com/office/drawing/2012/chart" uri="{02D57815-91ED-43cb-92C2-25804820EDAC}">
                        <c15:formulaRef>
                          <c15:sqref>'Graf 15'!#REF!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3-3FE0-4626-9B8A-5EE7E86F6A53}"/>
                  </c:ext>
                </c:extLst>
              </c15:ser>
            </c15:filteredBarSeries>
            <c15:filteredBarSeries>
              <c15:ser>
                <c:idx val="7"/>
                <c:order val="7"/>
                <c:spPr>
                  <a:solidFill>
                    <a:schemeClr val="accent2">
                      <a:lumMod val="60000"/>
                    </a:schemeClr>
                  </a:solidFill>
                  <a:ln>
                    <a:noFill/>
                  </a:ln>
                  <a:effectLst/>
                </c:spPr>
                <c:invertIfNegative val="0"/>
                <c:dPt>
                  <c:idx val="6"/>
                  <c:invertIfNegative val="0"/>
                  <c:bubble3D val="0"/>
                  <c:spPr>
                    <a:solidFill>
                      <a:srgbClr val="DDEDFA"/>
                    </a:solidFill>
                    <a:ln>
                      <a:noFill/>
                    </a:ln>
                    <a:effectLst/>
                  </c:spPr>
                  <c:extLst xmlns:c15="http://schemas.microsoft.com/office/drawing/2012/chart">
                    <c:ext xmlns:c16="http://schemas.microsoft.com/office/drawing/2014/chart" uri="{C3380CC4-5D6E-409C-BE32-E72D297353CC}">
                      <c16:uniqueId val="{00000005-3FE0-4626-9B8A-5EE7E86F6A53}"/>
                    </c:ext>
                  </c:extLst>
                </c:dPt>
                <c:val>
                  <c:numRef>
                    <c:extLst xmlns:c15="http://schemas.microsoft.com/office/drawing/2012/chart">
                      <c:ext xmlns:c15="http://schemas.microsoft.com/office/drawing/2012/chart" uri="{02D57815-91ED-43cb-92C2-25804820EDAC}">
                        <c15:formulaRef>
                          <c15:sqref>'Graf 15'!#REF!</c15:sqref>
                        </c15:formulaRef>
                      </c:ext>
                    </c:extLst>
                  </c:numRef>
                </c:val>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6-3FE0-4626-9B8A-5EE7E86F6A53}"/>
                  </c:ext>
                </c:extLst>
              </c15:ser>
            </c15:filteredBarSeries>
          </c:ext>
        </c:extLst>
      </c:barChart>
      <c:lineChart>
        <c:grouping val="standard"/>
        <c:varyColors val="0"/>
        <c:dLbls>
          <c:showLegendKey val="0"/>
          <c:showVal val="0"/>
          <c:showCatName val="0"/>
          <c:showSerName val="0"/>
          <c:showPercent val="0"/>
          <c:showBubbleSize val="0"/>
        </c:dLbls>
        <c:marker val="1"/>
        <c:smooth val="0"/>
        <c:axId val="557539920"/>
        <c:axId val="561011080"/>
        <c:extLst>
          <c:ext xmlns:c15="http://schemas.microsoft.com/office/drawing/2012/chart" uri="{02D57815-91ED-43cb-92C2-25804820EDAC}">
            <c15:filteredLineSeries>
              <c15:ser>
                <c:idx val="0"/>
                <c:order val="0"/>
                <c:spPr>
                  <a:ln w="28575" cap="rnd">
                    <a:solidFill>
                      <a:srgbClr val="2EAAE1"/>
                    </a:solidFill>
                    <a:round/>
                  </a:ln>
                  <a:effectLst/>
                </c:spPr>
                <c:marker>
                  <c:symbol val="none"/>
                </c:marker>
                <c:dLbls>
                  <c:dLbl>
                    <c:idx val="0"/>
                    <c:layout>
                      <c:manualLayout>
                        <c:x val="-3.8476502571820517E-2"/>
                        <c:y val="-4.3794560311944397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7-3FE0-4626-9B8A-5EE7E86F6A53}"/>
                      </c:ext>
                    </c:extLst>
                  </c:dLbl>
                  <c:dLbl>
                    <c:idx val="1"/>
                    <c:layout>
                      <c:manualLayout>
                        <c:x val="-5.8128800586429878E-2"/>
                        <c:y val="3.878269071764178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8-3FE0-4626-9B8A-5EE7E86F6A53}"/>
                      </c:ext>
                    </c:extLst>
                  </c:dLbl>
                  <c:dLbl>
                    <c:idx val="2"/>
                    <c:layout>
                      <c:manualLayout>
                        <c:x val="-4.491953831910734E-2"/>
                        <c:y val="3.5085849825458752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9-3FE0-4626-9B8A-5EE7E86F6A53}"/>
                      </c:ext>
                    </c:extLst>
                  </c:dLbl>
                  <c:dLbl>
                    <c:idx val="3"/>
                    <c:layout>
                      <c:manualLayout>
                        <c:x val="-4.2688445201902306E-2"/>
                        <c:y val="7.156617557706639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A-3FE0-4626-9B8A-5EE7E86F6A53}"/>
                      </c:ext>
                    </c:extLst>
                  </c:dLbl>
                  <c:dLbl>
                    <c:idx val="4"/>
                    <c:layout>
                      <c:manualLayout>
                        <c:x val="-8.2603538209461327E-2"/>
                        <c:y val="1.017844844767807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B-3FE0-4626-9B8A-5EE7E86F6A53}"/>
                      </c:ext>
                    </c:extLst>
                  </c:dLbl>
                  <c:dLbl>
                    <c:idx val="5"/>
                    <c:layout>
                      <c:manualLayout>
                        <c:x val="-1.5215830423437389E-2"/>
                        <c:y val="-5.8831353094283848E-2"/>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C-3FE0-4626-9B8A-5EE7E86F6A53}"/>
                      </c:ext>
                    </c:extLst>
                  </c:dLbl>
                  <c:dLbl>
                    <c:idx val="6"/>
                    <c:layout>
                      <c:manualLayout>
                        <c:x val="-6.5220936539540702E-3"/>
                        <c:y val="1.7604954574849313E-2"/>
                      </c:manualLayout>
                    </c:layout>
                    <c:spPr>
                      <a:noFill/>
                      <a:ln>
                        <a:solidFill>
                          <a:srgbClr val="2EAAE1"/>
                        </a:solidFill>
                      </a:ln>
                      <a:effectLst/>
                    </c:spPr>
                    <c:txPr>
                      <a:bodyPr rot="0" spcFirstLastPara="1" vertOverflow="ellipsis" vert="horz" wrap="square" anchor="ctr" anchorCtr="1"/>
                      <a:lstStyle/>
                      <a:p>
                        <a:pPr>
                          <a:defRPr sz="1000" b="1" i="0" u="none" strike="noStrike" kern="1200" baseline="0">
                            <a:solidFill>
                              <a:srgbClr val="2EAAE1"/>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D-3FE0-4626-9B8A-5EE7E86F6A53}"/>
                      </c:ext>
                    </c:extLst>
                  </c:dLbl>
                  <c:spPr>
                    <a:noFill/>
                    <a:ln>
                      <a:noFill/>
                    </a:ln>
                    <a:effectLst/>
                  </c:spPr>
                  <c:txPr>
                    <a:bodyPr rot="0" spcFirstLastPara="1" vertOverflow="ellipsis" vert="horz" wrap="square" anchor="ctr" anchorCtr="1"/>
                    <a:lstStyle/>
                    <a:p>
                      <a:pPr>
                        <a:defRPr sz="1000" b="1" i="0" u="none" strike="noStrike" kern="1200" baseline="0">
                          <a:solidFill>
                            <a:srgbClr val="2EAAE1"/>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uri="{CE6537A1-D6FC-4f65-9D91-7224C49458BB}">
                      <c15:showLeaderLines val="0"/>
                    </c:ext>
                  </c:extLst>
                </c:dLbls>
                <c:val>
                  <c:numRef>
                    <c:extLst>
                      <c:ext uri="{02D57815-91ED-43cb-92C2-25804820EDAC}">
                        <c15:formulaRef>
                          <c15:sqref>'Graf 15'!#REF!</c15:sqref>
                        </c15:formulaRef>
                      </c:ext>
                    </c:extLst>
                  </c:numRef>
                </c:val>
                <c:smooth val="0"/>
                <c:extLst>
                  <c:ex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0E-3FE0-4626-9B8A-5EE7E86F6A53}"/>
                  </c:ext>
                </c:extLst>
              </c15:ser>
            </c15:filteredLineSeries>
            <c15:filteredLineSeries>
              <c15:ser>
                <c:idx val="1"/>
                <c:order val="1"/>
                <c:spPr>
                  <a:ln w="28575" cap="rnd">
                    <a:noFill/>
                    <a:round/>
                  </a:ln>
                  <a:effectLst/>
                </c:spPr>
                <c:marker>
                  <c:symbol val="circle"/>
                  <c:size val="7"/>
                  <c:spPr>
                    <a:solidFill>
                      <a:sysClr val="windowText" lastClr="000000"/>
                    </a:solidFill>
                    <a:ln w="9525">
                      <a:solidFill>
                        <a:sysClr val="windowText" lastClr="000000"/>
                      </a:solidFill>
                    </a:ln>
                    <a:effectLst/>
                  </c:spPr>
                </c:marker>
                <c:dPt>
                  <c:idx val="5"/>
                  <c:marker>
                    <c:symbol val="circle"/>
                    <c:size val="7"/>
                    <c:spPr>
                      <a:solidFill>
                        <a:sysClr val="windowText" lastClr="000000"/>
                      </a:solidFill>
                      <a:ln w="9525">
                        <a:solidFill>
                          <a:sysClr val="windowText" lastClr="000000"/>
                        </a:solidFill>
                      </a:ln>
                      <a:effectLst/>
                    </c:spPr>
                  </c:marker>
                  <c:bubble3D val="0"/>
                  <c:extLst xmlns:c15="http://schemas.microsoft.com/office/drawing/2012/chart">
                    <c:ext xmlns:c16="http://schemas.microsoft.com/office/drawing/2014/chart" uri="{C3380CC4-5D6E-409C-BE32-E72D297353CC}">
                      <c16:uniqueId val="{0000000F-3FE0-4626-9B8A-5EE7E86F6A53}"/>
                    </c:ext>
                  </c:extLst>
                </c:dPt>
                <c:dLbls>
                  <c:dLbl>
                    <c:idx val="5"/>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extLst xmlns:c15="http://schemas.microsoft.com/office/drawing/2012/chart">
                      <c:ext xmlns:c16="http://schemas.microsoft.com/office/drawing/2014/chart" uri="{C3380CC4-5D6E-409C-BE32-E72D297353CC}">
                        <c16:uniqueId val="{0000000F-3FE0-4626-9B8A-5EE7E86F6A53}"/>
                      </c:ext>
                    </c:extLst>
                  </c:dLbl>
                  <c:dLbl>
                    <c:idx val="6"/>
                    <c:layout>
                      <c:manualLayout>
                        <c:x val="-4.5099535305098769E-2"/>
                        <c:y val="-7.1565750685562438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0-3FE0-4626-9B8A-5EE7E86F6A53}"/>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val>
                  <c:numRef>
                    <c:extLst xmlns:c15="http://schemas.microsoft.com/office/drawing/2012/chart">
                      <c:ext xmlns:c15="http://schemas.microsoft.com/office/drawing/2012/chart" uri="{02D57815-91ED-43cb-92C2-25804820EDAC}">
                        <c15:formulaRef>
                          <c15:sqref>'Graf 15'!#REF!</c15:sqref>
                        </c15:formulaRef>
                      </c:ext>
                    </c:extLst>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11-3FE0-4626-9B8A-5EE7E86F6A53}"/>
                  </c:ext>
                </c:extLst>
              </c15:ser>
            </c15:filteredLineSeries>
            <c15:filteredLineSeries>
              <c15:ser>
                <c:idx val="5"/>
                <c:order val="2"/>
                <c:spPr>
                  <a:ln w="12700" cap="rnd">
                    <a:solidFill>
                      <a:srgbClr val="FF0000"/>
                    </a:solidFill>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3FE0-4626-9B8A-5EE7E86F6A53}"/>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3FE0-4626-9B8A-5EE7E86F6A53}"/>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3FE0-4626-9B8A-5EE7E86F6A53}"/>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3FE0-4626-9B8A-5EE7E86F6A53}"/>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3FE0-4626-9B8A-5EE7E86F6A53}"/>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7-3FE0-4626-9B8A-5EE7E86F6A53}"/>
                      </c:ext>
                    </c:extLst>
                  </c:dLbl>
                  <c:dLbl>
                    <c:idx val="6"/>
                    <c:layout>
                      <c:manualLayout>
                        <c:x val="-0.81182618812160323"/>
                        <c:y val="-5.254463272803292E-2"/>
                      </c:manualLayout>
                    </c:layout>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0000"/>
                            </a:solidFill>
                            <a:latin typeface="Arial Narrow" panose="020B0606020202030204" pitchFamily="34" charset="0"/>
                            <a:ea typeface="+mn-ea"/>
                            <a:cs typeface="+mn-cs"/>
                          </a:defRPr>
                        </a:pPr>
                        <a:endParaRPr lang="sk-SK"/>
                      </a:p>
                    </c:txPr>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8-3FE0-4626-9B8A-5EE7E86F6A53}"/>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0"/>
                    </c:ext>
                  </c:extLst>
                </c:dLbls>
                <c:val>
                  <c:numRef>
                    <c:extLst xmlns:c15="http://schemas.microsoft.com/office/drawing/2012/chart">
                      <c:ext xmlns:c15="http://schemas.microsoft.com/office/drawing/2012/chart" uri="{02D57815-91ED-43cb-92C2-25804820EDAC}">
                        <c15:formulaRef>
                          <c15:sqref>'Graf 15'!#REF!</c15:sqref>
                        </c15:formulaRef>
                      </c:ext>
                    </c:extLst>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'Graf 15'!#REF!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'Graf 15'!#REF!</c15:sqref>
                              </c15:formulaRef>
                            </c:ext>
                          </c:extLst>
                        </c:multiLvlStrRef>
                      </c15:cat>
                    </c15:filteredCategoryTitle>
                  </c:ext>
                  <c:ext xmlns:c16="http://schemas.microsoft.com/office/drawing/2014/chart" uri="{C3380CC4-5D6E-409C-BE32-E72D297353CC}">
                    <c16:uniqueId val="{00000019-3FE0-4626-9B8A-5EE7E86F6A53}"/>
                  </c:ext>
                </c:extLst>
              </c15:ser>
            </c15:filteredLineSeries>
          </c:ext>
        </c:extLst>
      </c:lineChart>
      <c:catAx>
        <c:axId val="557539920"/>
        <c:scaling>
          <c:orientation val="minMax"/>
        </c:scaling>
        <c:delete val="0"/>
        <c:axPos val="b"/>
        <c:numFmt formatCode="General" sourceLinked="1"/>
        <c:majorTickMark val="none"/>
        <c:minorTickMark val="none"/>
        <c:tickLblPos val="low"/>
        <c:spPr>
          <a:noFill/>
          <a:ln w="12700" cap="flat" cmpd="sng" algn="ctr">
            <a:solidFill>
              <a:srgbClr val="676868"/>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61011080"/>
        <c:crosses val="autoZero"/>
        <c:auto val="1"/>
        <c:lblAlgn val="ctr"/>
        <c:lblOffset val="100"/>
        <c:noMultiLvlLbl val="0"/>
      </c:catAx>
      <c:valAx>
        <c:axId val="561011080"/>
        <c:scaling>
          <c:orientation val="minMax"/>
          <c:max val="0"/>
          <c:min val="-10"/>
        </c:scaling>
        <c:delete val="0"/>
        <c:axPos val="l"/>
        <c:majorGridlines>
          <c:spPr>
            <a:ln w="3175" cap="flat" cmpd="sng" algn="ctr">
              <a:solidFill>
                <a:srgbClr val="676868">
                  <a:alpha val="24706"/>
                </a:srgb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557539920"/>
        <c:crosses val="autoZero"/>
        <c:crossBetween val="between"/>
        <c:majorUnit val="2"/>
      </c:valAx>
      <c:spPr>
        <a:noFill/>
        <a:ln>
          <a:noFill/>
        </a:ln>
        <a:effectLst/>
      </c:spPr>
    </c:plotArea>
    <c:legend>
      <c:legendPos val="r"/>
      <c:layout>
        <c:manualLayout>
          <c:xMode val="edge"/>
          <c:yMode val="edge"/>
          <c:x val="0.28566007008868066"/>
          <c:y val="0.63579702422986295"/>
          <c:w val="0.33955381923317085"/>
          <c:h val="0.2215575502795361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userShapes r:id="rId4"/>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058449093474776"/>
          <c:y val="4.8726450335643975E-2"/>
          <c:w val="0.53571320915030285"/>
          <c:h val="0.84119888344310056"/>
        </c:manualLayout>
      </c:layout>
      <c:barChart>
        <c:barDir val="bar"/>
        <c:grouping val="stacked"/>
        <c:varyColors val="0"/>
        <c:ser>
          <c:idx val="0"/>
          <c:order val="0"/>
          <c:spPr>
            <a:noFill/>
            <a:ln>
              <a:noFill/>
            </a:ln>
            <a:effectLst/>
          </c:spPr>
          <c:invertIfNegative val="0"/>
          <c:cat>
            <c:strRef>
              <c:f>'G 14'!$C$4:$C$8</c:f>
              <c:strCache>
                <c:ptCount val="5"/>
                <c:pt idx="0">
                  <c:v>Očakávaný deficit v 2026</c:v>
                </c:pt>
                <c:pt idx="1">
                  <c:v>Priority vlády</c:v>
                </c:pt>
                <c:pt idx="2">
                  <c:v>Úrokové náklady</c:v>
                </c:pt>
                <c:pt idx="3">
                  <c:v>Ostatné</c:v>
                </c:pt>
                <c:pt idx="4">
                  <c:v>Cielený deficit v 2027</c:v>
                </c:pt>
              </c:strCache>
            </c:strRef>
          </c:cat>
          <c:val>
            <c:numRef>
              <c:f>'G 14'!$F$4:$F$8</c:f>
              <c:numCache>
                <c:formatCode>0.0</c:formatCode>
                <c:ptCount val="5"/>
                <c:pt idx="1">
                  <c:v>-4.37</c:v>
                </c:pt>
                <c:pt idx="2">
                  <c:v>-4.7830000000000004</c:v>
                </c:pt>
                <c:pt idx="3">
                  <c:v>-4.9400000000000004</c:v>
                </c:pt>
              </c:numCache>
            </c:numRef>
          </c:val>
          <c:extLst>
            <c:ext xmlns:c16="http://schemas.microsoft.com/office/drawing/2014/chart" uri="{C3380CC4-5D6E-409C-BE32-E72D297353CC}">
              <c16:uniqueId val="{00000000-BF1A-470C-BD74-A548BC9F5766}"/>
            </c:ext>
          </c:extLst>
        </c:ser>
        <c:ser>
          <c:idx val="1"/>
          <c:order val="1"/>
          <c:tx>
            <c:v>Znižuje deficit</c:v>
          </c:tx>
          <c:spPr>
            <a:solidFill>
              <a:schemeClr val="accent3"/>
            </a:solidFill>
            <a:ln>
              <a:noFill/>
            </a:ln>
            <a:effectLst/>
          </c:spPr>
          <c:invertIfNegative val="0"/>
          <c:dPt>
            <c:idx val="0"/>
            <c:invertIfNegative val="0"/>
            <c:bubble3D val="0"/>
            <c:spPr>
              <a:solidFill>
                <a:schemeClr val="tx1"/>
              </a:solidFill>
              <a:ln>
                <a:noFill/>
              </a:ln>
              <a:effectLst/>
            </c:spPr>
            <c:extLst>
              <c:ext xmlns:c16="http://schemas.microsoft.com/office/drawing/2014/chart" uri="{C3380CC4-5D6E-409C-BE32-E72D297353CC}">
                <c16:uniqueId val="{00000002-BF1A-470C-BD74-A548BC9F5766}"/>
              </c:ext>
            </c:extLst>
          </c:dPt>
          <c:dPt>
            <c:idx val="1"/>
            <c:invertIfNegative val="0"/>
            <c:bubble3D val="0"/>
            <c:spPr>
              <a:solidFill>
                <a:schemeClr val="accent4"/>
              </a:solidFill>
              <a:ln>
                <a:noFill/>
              </a:ln>
              <a:effectLst/>
            </c:spPr>
            <c:extLst>
              <c:ext xmlns:c16="http://schemas.microsoft.com/office/drawing/2014/chart" uri="{C3380CC4-5D6E-409C-BE32-E72D297353CC}">
                <c16:uniqueId val="{00000010-072A-4920-B476-4069E7CBE133}"/>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E-BF1A-470C-BD74-A548BC9F5766}"/>
              </c:ext>
            </c:extLst>
          </c:dPt>
          <c:dPt>
            <c:idx val="3"/>
            <c:invertIfNegative val="0"/>
            <c:bubble3D val="0"/>
            <c:spPr>
              <a:solidFill>
                <a:schemeClr val="accent3"/>
              </a:solidFill>
              <a:ln>
                <a:noFill/>
              </a:ln>
              <a:effectLst/>
            </c:spPr>
            <c:extLst>
              <c:ext xmlns:c16="http://schemas.microsoft.com/office/drawing/2014/chart" uri="{C3380CC4-5D6E-409C-BE32-E72D297353CC}">
                <c16:uniqueId val="{0000000F-BF1A-470C-BD74-A548BC9F5766}"/>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4-BF1A-470C-BD74-A548BC9F5766}"/>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6-BF1A-470C-BD74-A548BC9F5766}"/>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8-BF1A-470C-BD74-A548BC9F5766}"/>
              </c:ext>
            </c:extLst>
          </c:dPt>
          <c:dPt>
            <c:idx val="7"/>
            <c:invertIfNegative val="0"/>
            <c:bubble3D val="0"/>
            <c:spPr>
              <a:solidFill>
                <a:schemeClr val="accent4"/>
              </a:solidFill>
              <a:ln>
                <a:noFill/>
              </a:ln>
              <a:effectLst/>
            </c:spPr>
            <c:extLst>
              <c:ext xmlns:c16="http://schemas.microsoft.com/office/drawing/2014/chart" uri="{C3380CC4-5D6E-409C-BE32-E72D297353CC}">
                <c16:uniqueId val="{0000000A-BF1A-470C-BD74-A548BC9F5766}"/>
              </c:ext>
            </c:extLst>
          </c:dPt>
          <c:dPt>
            <c:idx val="8"/>
            <c:invertIfNegative val="0"/>
            <c:bubble3D val="0"/>
            <c:spPr>
              <a:solidFill>
                <a:srgbClr val="2EAAE1"/>
              </a:solidFill>
              <a:ln>
                <a:noFill/>
              </a:ln>
              <a:effectLst/>
            </c:spPr>
            <c:extLst>
              <c:ext xmlns:c16="http://schemas.microsoft.com/office/drawing/2014/chart" uri="{C3380CC4-5D6E-409C-BE32-E72D297353CC}">
                <c16:uniqueId val="{0000000C-BF1A-470C-BD74-A548BC9F5766}"/>
              </c:ext>
            </c:extLst>
          </c:dPt>
          <c:dLbls>
            <c:dLbl>
              <c:idx val="0"/>
              <c:tx>
                <c:rich>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Arial Narrow" panose="020B0606020202030204" pitchFamily="34" charset="0"/>
                        <a:ea typeface="+mn-ea"/>
                        <a:cs typeface="+mn-cs"/>
                      </a:defRPr>
                    </a:pPr>
                    <a:fld id="{EAB9D4E8-660E-46B7-A85F-5B6BA721A530}" type="CELLRANGE">
                      <a:rPr lang="en-US"/>
                      <a:pPr>
                        <a:defRPr>
                          <a:solidFill>
                            <a:schemeClr val="bg1"/>
                          </a:solidFill>
                        </a:defRPr>
                      </a:pPr>
                      <a:t>[CELLRANGE]</a:t>
                    </a:fld>
                    <a:endParaRPr lang="sk-SK"/>
                  </a:p>
                </c:rich>
              </c:tx>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Arial Narrow" panose="020B0606020202030204" pitchFamily="34" charset="0"/>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F1A-470C-BD74-A548BC9F5766}"/>
                </c:ext>
              </c:extLst>
            </c:dLbl>
            <c:dLbl>
              <c:idx val="1"/>
              <c:layout>
                <c:manualLayout>
                  <c:x val="-4.83297472168423E-2"/>
                  <c:y val="0"/>
                </c:manualLayout>
              </c:layout>
              <c:tx>
                <c:rich>
                  <a:bodyPr/>
                  <a:lstStyle/>
                  <a:p>
                    <a:fld id="{9BD9475D-DF47-4D2D-B2B8-477B9A8C742E}"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072A-4920-B476-4069E7CBE133}"/>
                </c:ext>
              </c:extLst>
            </c:dLbl>
            <c:dLbl>
              <c:idx val="2"/>
              <c:layout>
                <c:manualLayout>
                  <c:x val="-4.2920062510085795E-2"/>
                  <c:y val="0"/>
                </c:manualLayout>
              </c:layout>
              <c:tx>
                <c:rich>
                  <a:bodyPr/>
                  <a:lstStyle/>
                  <a:p>
                    <a:fld id="{30AFE2CE-8F4F-468B-B22E-B774845E209F}"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BF1A-470C-BD74-A548BC9F5766}"/>
                </c:ext>
              </c:extLst>
            </c:dLbl>
            <c:dLbl>
              <c:idx val="3"/>
              <c:layout>
                <c:manualLayout>
                  <c:x val="-3.9343390634245308E-2"/>
                  <c:y val="0"/>
                </c:manualLayout>
              </c:layout>
              <c:tx>
                <c:rich>
                  <a:bodyPr/>
                  <a:lstStyle/>
                  <a:p>
                    <a:fld id="{63CD4772-E27C-4E92-A773-6D86CC5C0FD8}"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BF1A-470C-BD74-A548BC9F5766}"/>
                </c:ext>
              </c:extLst>
            </c:dLbl>
            <c:dLbl>
              <c:idx val="4"/>
              <c:layout>
                <c:manualLayout>
                  <c:x val="-4.6496734385926275E-2"/>
                  <c:y val="0"/>
                </c:manualLayout>
              </c:layout>
              <c:tx>
                <c:rich>
                  <a:bodyPr/>
                  <a:lstStyle/>
                  <a:p>
                    <a:fld id="{FD0A2942-C8CD-4EA7-B818-76C0B1710E30}"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F1A-470C-BD74-A548BC9F5766}"/>
                </c:ext>
              </c:extLst>
            </c:dLbl>
            <c:dLbl>
              <c:idx val="5"/>
              <c:layout>
                <c:manualLayout>
                  <c:x val="-3.9343390634245176E-2"/>
                  <c:y val="-8.387014218003758E-17"/>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1A-470C-BD74-A548BC9F5766}"/>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'G 14'!$C$4:$C$8</c:f>
              <c:strCache>
                <c:ptCount val="5"/>
                <c:pt idx="0">
                  <c:v>Očakávaný deficit v 2026</c:v>
                </c:pt>
                <c:pt idx="1">
                  <c:v>Priority vlády</c:v>
                </c:pt>
                <c:pt idx="2">
                  <c:v>Úrokové náklady</c:v>
                </c:pt>
                <c:pt idx="3">
                  <c:v>Ostatné</c:v>
                </c:pt>
                <c:pt idx="4">
                  <c:v>Cielený deficit v 2027</c:v>
                </c:pt>
              </c:strCache>
            </c:strRef>
          </c:cat>
          <c:val>
            <c:numRef>
              <c:f>'G 14'!$G$4:$G$8</c:f>
              <c:numCache>
                <c:formatCode>0.0</c:formatCode>
                <c:ptCount val="5"/>
                <c:pt idx="0">
                  <c:v>-4.37</c:v>
                </c:pt>
                <c:pt idx="1">
                  <c:v>-0.41299999999999998</c:v>
                </c:pt>
                <c:pt idx="2">
                  <c:v>-0.18099999999999999</c:v>
                </c:pt>
                <c:pt idx="3">
                  <c:v>-2.4E-2</c:v>
                </c:pt>
                <c:pt idx="4">
                  <c:v>-4.9400000000000004</c:v>
                </c:pt>
              </c:numCache>
            </c:numRef>
          </c:val>
          <c:extLst>
            <c:ext xmlns:c15="http://schemas.microsoft.com/office/drawing/2012/chart" uri="{02D57815-91ED-43cb-92C2-25804820EDAC}">
              <c15:datalabelsRange>
                <c15:f>'G 14'!$E$4:$E$8</c15:f>
                <c15:dlblRangeCache>
                  <c:ptCount val="5"/>
                  <c:pt idx="0">
                    <c:v>-4,4</c:v>
                  </c:pt>
                  <c:pt idx="1">
                    <c:v>-0,4</c:v>
                  </c:pt>
                  <c:pt idx="2">
                    <c:v>-0,2</c:v>
                  </c:pt>
                  <c:pt idx="3">
                    <c:v>0,0</c:v>
                  </c:pt>
                  <c:pt idx="4">
                    <c:v>-4,9</c:v>
                  </c:pt>
                </c15:dlblRangeCache>
              </c15:datalabelsRange>
            </c:ext>
            <c:ext xmlns:c16="http://schemas.microsoft.com/office/drawing/2014/chart" uri="{C3380CC4-5D6E-409C-BE32-E72D297353CC}">
              <c16:uniqueId val="{00000010-BF1A-470C-BD74-A548BC9F5766}"/>
            </c:ext>
          </c:extLst>
        </c:ser>
        <c:ser>
          <c:idx val="2"/>
          <c:order val="2"/>
          <c:tx>
            <c:v>Zvyšuje deficit</c:v>
          </c:tx>
          <c:spPr>
            <a:solidFill>
              <a:schemeClr val="accent4"/>
            </a:solidFill>
            <a:ln>
              <a:noFill/>
            </a:ln>
            <a:effectLst/>
          </c:spPr>
          <c:invertIfNegative val="0"/>
          <c:cat>
            <c:strRef>
              <c:f>'G 14'!$C$4:$C$8</c:f>
              <c:strCache>
                <c:ptCount val="5"/>
                <c:pt idx="0">
                  <c:v>Očakávaný deficit v 2026</c:v>
                </c:pt>
                <c:pt idx="1">
                  <c:v>Priority vlády</c:v>
                </c:pt>
                <c:pt idx="2">
                  <c:v>Úrokové náklady</c:v>
                </c:pt>
                <c:pt idx="3">
                  <c:v>Ostatné</c:v>
                </c:pt>
                <c:pt idx="4">
                  <c:v>Cielený deficit v 2027</c:v>
                </c:pt>
              </c:strCache>
            </c:strRef>
          </c:cat>
          <c:val>
            <c:numRef>
              <c:f>'G 14'!$H$4:$H$8</c:f>
              <c:numCache>
                <c:formatCode>General</c:formatCode>
                <c:ptCount val="5"/>
              </c:numCache>
            </c:numRef>
          </c:val>
          <c:extLst>
            <c:ext xmlns:c16="http://schemas.microsoft.com/office/drawing/2014/chart" uri="{C3380CC4-5D6E-409C-BE32-E72D297353CC}">
              <c16:uniqueId val="{00000011-BF1A-470C-BD74-A548BC9F5766}"/>
            </c:ext>
          </c:extLst>
        </c:ser>
        <c:dLbls>
          <c:showLegendKey val="0"/>
          <c:showVal val="0"/>
          <c:showCatName val="0"/>
          <c:showSerName val="0"/>
          <c:showPercent val="0"/>
          <c:showBubbleSize val="0"/>
        </c:dLbls>
        <c:gapWidth val="50"/>
        <c:overlap val="100"/>
        <c:axId val="1322159423"/>
        <c:axId val="1322144543"/>
      </c:barChart>
      <c:catAx>
        <c:axId val="1322159423"/>
        <c:scaling>
          <c:orientation val="maxMin"/>
        </c:scaling>
        <c:delete val="0"/>
        <c:axPos val="r"/>
        <c:numFmt formatCode="General" sourceLinked="1"/>
        <c:majorTickMark val="none"/>
        <c:minorTickMark val="none"/>
        <c:tickLblPos val="high"/>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322144543"/>
        <c:crosses val="autoZero"/>
        <c:auto val="1"/>
        <c:lblAlgn val="ctr"/>
        <c:lblOffset val="100"/>
        <c:tickMarkSkip val="1"/>
        <c:noMultiLvlLbl val="0"/>
      </c:catAx>
      <c:valAx>
        <c:axId val="1322144543"/>
        <c:scaling>
          <c:orientation val="maxMin"/>
          <c:max val="0"/>
          <c:min val="-5.5"/>
        </c:scaling>
        <c:delete val="1"/>
        <c:axPos val="t"/>
        <c:majorGridlines>
          <c:spPr>
            <a:ln w="3175" cap="flat" cmpd="sng" algn="ctr">
              <a:solidFill>
                <a:srgbClr val="686767">
                  <a:alpha val="25000"/>
                </a:srgbClr>
              </a:solidFill>
              <a:prstDash val="sysDot"/>
              <a:round/>
            </a:ln>
            <a:effectLst/>
          </c:spPr>
        </c:majorGridlines>
        <c:numFmt formatCode="0.0" sourceLinked="1"/>
        <c:majorTickMark val="none"/>
        <c:minorTickMark val="none"/>
        <c:tickLblPos val="high"/>
        <c:crossAx val="13221594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058449093474776"/>
          <c:y val="4.8726450335643975E-2"/>
          <c:w val="0.53571320915030285"/>
          <c:h val="0.84119888344310056"/>
        </c:manualLayout>
      </c:layout>
      <c:barChart>
        <c:barDir val="bar"/>
        <c:grouping val="stacked"/>
        <c:varyColors val="0"/>
        <c:ser>
          <c:idx val="0"/>
          <c:order val="0"/>
          <c:spPr>
            <a:noFill/>
            <a:ln>
              <a:noFill/>
            </a:ln>
            <a:effectLst/>
          </c:spPr>
          <c:invertIfNegative val="0"/>
          <c:cat>
            <c:strRef>
              <c:f>'G 14'!$D$4:$D$8</c:f>
              <c:strCache>
                <c:ptCount val="5"/>
                <c:pt idx="0">
                  <c:v>Expected deficit 2026</c:v>
                </c:pt>
                <c:pt idx="1">
                  <c:v>Government's priorities</c:v>
                </c:pt>
                <c:pt idx="2">
                  <c:v>Interest expenditure</c:v>
                </c:pt>
                <c:pt idx="3">
                  <c:v>Others</c:v>
                </c:pt>
                <c:pt idx="4">
                  <c:v>Targeted deficit 2027</c:v>
                </c:pt>
              </c:strCache>
            </c:strRef>
          </c:cat>
          <c:val>
            <c:numRef>
              <c:f>'G 14'!$F$4:$F$8</c:f>
              <c:numCache>
                <c:formatCode>0.0</c:formatCode>
                <c:ptCount val="5"/>
                <c:pt idx="1">
                  <c:v>-4.37</c:v>
                </c:pt>
                <c:pt idx="2">
                  <c:v>-4.7830000000000004</c:v>
                </c:pt>
                <c:pt idx="3">
                  <c:v>-4.9400000000000004</c:v>
                </c:pt>
              </c:numCache>
            </c:numRef>
          </c:val>
          <c:extLst>
            <c:ext xmlns:c16="http://schemas.microsoft.com/office/drawing/2014/chart" uri="{C3380CC4-5D6E-409C-BE32-E72D297353CC}">
              <c16:uniqueId val="{00000000-BB3F-4541-9225-829EC1C153DD}"/>
            </c:ext>
          </c:extLst>
        </c:ser>
        <c:ser>
          <c:idx val="1"/>
          <c:order val="1"/>
          <c:tx>
            <c:v>Znižuje deficit</c:v>
          </c:tx>
          <c:spPr>
            <a:solidFill>
              <a:schemeClr val="accent3"/>
            </a:solidFill>
            <a:ln>
              <a:noFill/>
            </a:ln>
            <a:effectLst/>
          </c:spPr>
          <c:invertIfNegative val="0"/>
          <c:dPt>
            <c:idx val="0"/>
            <c:invertIfNegative val="0"/>
            <c:bubble3D val="0"/>
            <c:spPr>
              <a:solidFill>
                <a:schemeClr val="tx1"/>
              </a:solidFill>
              <a:ln>
                <a:noFill/>
              </a:ln>
              <a:effectLst/>
            </c:spPr>
            <c:extLst>
              <c:ext xmlns:c16="http://schemas.microsoft.com/office/drawing/2014/chart" uri="{C3380CC4-5D6E-409C-BE32-E72D297353CC}">
                <c16:uniqueId val="{00000002-BB3F-4541-9225-829EC1C153DD}"/>
              </c:ext>
            </c:extLst>
          </c:dPt>
          <c:dPt>
            <c:idx val="1"/>
            <c:invertIfNegative val="0"/>
            <c:bubble3D val="0"/>
            <c:spPr>
              <a:solidFill>
                <a:schemeClr val="accent4"/>
              </a:solidFill>
              <a:ln>
                <a:noFill/>
              </a:ln>
              <a:effectLst/>
            </c:spPr>
            <c:extLst>
              <c:ext xmlns:c16="http://schemas.microsoft.com/office/drawing/2014/chart" uri="{C3380CC4-5D6E-409C-BE32-E72D297353CC}">
                <c16:uniqueId val="{00000010-2222-4FF5-AD92-A7C61EB8959D}"/>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4-BB3F-4541-9225-829EC1C153DD}"/>
              </c:ext>
            </c:extLst>
          </c:dPt>
          <c:dPt>
            <c:idx val="3"/>
            <c:invertIfNegative val="0"/>
            <c:bubble3D val="0"/>
            <c:spPr>
              <a:solidFill>
                <a:schemeClr val="accent3"/>
              </a:solidFill>
              <a:ln>
                <a:noFill/>
              </a:ln>
              <a:effectLst/>
            </c:spPr>
            <c:extLst>
              <c:ext xmlns:c16="http://schemas.microsoft.com/office/drawing/2014/chart" uri="{C3380CC4-5D6E-409C-BE32-E72D297353CC}">
                <c16:uniqueId val="{00000006-BB3F-4541-9225-829EC1C153DD}"/>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8-BB3F-4541-9225-829EC1C153DD}"/>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A-BB3F-4541-9225-829EC1C153DD}"/>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C-BB3F-4541-9225-829EC1C153DD}"/>
              </c:ext>
            </c:extLst>
          </c:dPt>
          <c:dPt>
            <c:idx val="7"/>
            <c:invertIfNegative val="0"/>
            <c:bubble3D val="0"/>
            <c:spPr>
              <a:solidFill>
                <a:schemeClr val="accent4"/>
              </a:solidFill>
              <a:ln>
                <a:noFill/>
              </a:ln>
              <a:effectLst/>
            </c:spPr>
            <c:extLst>
              <c:ext xmlns:c16="http://schemas.microsoft.com/office/drawing/2014/chart" uri="{C3380CC4-5D6E-409C-BE32-E72D297353CC}">
                <c16:uniqueId val="{0000000E-BB3F-4541-9225-829EC1C153DD}"/>
              </c:ext>
            </c:extLst>
          </c:dPt>
          <c:dPt>
            <c:idx val="8"/>
            <c:invertIfNegative val="0"/>
            <c:bubble3D val="0"/>
            <c:spPr>
              <a:solidFill>
                <a:srgbClr val="2EAAE1"/>
              </a:solidFill>
              <a:ln>
                <a:noFill/>
              </a:ln>
              <a:effectLst/>
            </c:spPr>
            <c:extLst>
              <c:ext xmlns:c16="http://schemas.microsoft.com/office/drawing/2014/chart" uri="{C3380CC4-5D6E-409C-BE32-E72D297353CC}">
                <c16:uniqueId val="{00000010-BB3F-4541-9225-829EC1C153DD}"/>
              </c:ext>
            </c:extLst>
          </c:dPt>
          <c:dLbls>
            <c:dLbl>
              <c:idx val="0"/>
              <c:tx>
                <c:rich>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Arial Narrow" panose="020B0606020202030204" pitchFamily="34" charset="0"/>
                        <a:ea typeface="+mn-ea"/>
                        <a:cs typeface="+mn-cs"/>
                      </a:defRPr>
                    </a:pPr>
                    <a:fld id="{86204CC6-987B-400F-80FC-2162255135EC}" type="CELLRANGE">
                      <a:rPr lang="en-US"/>
                      <a:pPr>
                        <a:defRPr>
                          <a:solidFill>
                            <a:schemeClr val="bg1"/>
                          </a:solidFill>
                        </a:defRPr>
                      </a:pPr>
                      <a:t>[CELLRANGE]</a:t>
                    </a:fld>
                    <a:endParaRPr lang="sk-SK"/>
                  </a:p>
                </c:rich>
              </c:tx>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Arial Narrow" panose="020B0606020202030204" pitchFamily="34" charset="0"/>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BB3F-4541-9225-829EC1C153DD}"/>
                </c:ext>
              </c:extLst>
            </c:dLbl>
            <c:dLbl>
              <c:idx val="1"/>
              <c:layout>
                <c:manualLayout>
                  <c:x val="-4.9579179612905241E-2"/>
                  <c:y val="0"/>
                </c:manualLayout>
              </c:layout>
              <c:tx>
                <c:rich>
                  <a:bodyPr/>
                  <a:lstStyle/>
                  <a:p>
                    <a:fld id="{E9F74091-D577-4D79-9373-536C5E5C5B27}"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2222-4FF5-AD92-A7C61EB8959D}"/>
                </c:ext>
              </c:extLst>
            </c:dLbl>
            <c:dLbl>
              <c:idx val="2"/>
              <c:layout>
                <c:manualLayout>
                  <c:x val="-4.2920062510085795E-2"/>
                  <c:y val="0"/>
                </c:manualLayout>
              </c:layout>
              <c:tx>
                <c:rich>
                  <a:bodyPr/>
                  <a:lstStyle/>
                  <a:p>
                    <a:fld id="{D142258A-7AB5-4DEF-AD96-8934D8197F8C}"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B3F-4541-9225-829EC1C153DD}"/>
                </c:ext>
              </c:extLst>
            </c:dLbl>
            <c:dLbl>
              <c:idx val="3"/>
              <c:layout>
                <c:manualLayout>
                  <c:x val="-3.9343390634245308E-2"/>
                  <c:y val="0"/>
                </c:manualLayout>
              </c:layout>
              <c:tx>
                <c:rich>
                  <a:bodyPr/>
                  <a:lstStyle/>
                  <a:p>
                    <a:fld id="{AD0DCDDF-A509-4E52-9124-9C6C15E46A52}"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BB3F-4541-9225-829EC1C153DD}"/>
                </c:ext>
              </c:extLst>
            </c:dLbl>
            <c:dLbl>
              <c:idx val="4"/>
              <c:layout>
                <c:manualLayout>
                  <c:x val="-4.6496734385926275E-2"/>
                  <c:y val="0"/>
                </c:manualLayout>
              </c:layout>
              <c:tx>
                <c:rich>
                  <a:bodyPr/>
                  <a:lstStyle/>
                  <a:p>
                    <a:fld id="{8FD0C7F8-CFB4-4F5B-AF12-7433B4E74E94}" type="CELLRANGE">
                      <a:rPr lang="en-US"/>
                      <a:pPr/>
                      <a:t>[CELLRANGE]</a:t>
                    </a:fld>
                    <a:endParaRPr lang="sk-S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BB3F-4541-9225-829EC1C153DD}"/>
                </c:ext>
              </c:extLst>
            </c:dLbl>
            <c:dLbl>
              <c:idx val="5"/>
              <c:layout>
                <c:manualLayout>
                  <c:x val="-3.9343390634245176E-2"/>
                  <c:y val="-8.387014218003758E-17"/>
                </c:manualLayout>
              </c:layou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3F-4541-9225-829EC1C153DD}"/>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'G 14'!$D$4:$D$8</c:f>
              <c:strCache>
                <c:ptCount val="5"/>
                <c:pt idx="0">
                  <c:v>Expected deficit 2026</c:v>
                </c:pt>
                <c:pt idx="1">
                  <c:v>Government's priorities</c:v>
                </c:pt>
                <c:pt idx="2">
                  <c:v>Interest expenditure</c:v>
                </c:pt>
                <c:pt idx="3">
                  <c:v>Others</c:v>
                </c:pt>
                <c:pt idx="4">
                  <c:v>Targeted deficit 2027</c:v>
                </c:pt>
              </c:strCache>
            </c:strRef>
          </c:cat>
          <c:val>
            <c:numRef>
              <c:f>'G 14'!$G$4:$G$8</c:f>
              <c:numCache>
                <c:formatCode>0.0</c:formatCode>
                <c:ptCount val="5"/>
                <c:pt idx="0">
                  <c:v>-4.37</c:v>
                </c:pt>
                <c:pt idx="1">
                  <c:v>-0.41299999999999998</c:v>
                </c:pt>
                <c:pt idx="2">
                  <c:v>-0.18099999999999999</c:v>
                </c:pt>
                <c:pt idx="3">
                  <c:v>-2.4E-2</c:v>
                </c:pt>
                <c:pt idx="4">
                  <c:v>-4.9400000000000004</c:v>
                </c:pt>
              </c:numCache>
            </c:numRef>
          </c:val>
          <c:extLst>
            <c:ext xmlns:c15="http://schemas.microsoft.com/office/drawing/2012/chart" uri="{02D57815-91ED-43cb-92C2-25804820EDAC}">
              <c15:datalabelsRange>
                <c15:f>'G 14'!$E$4:$E$8</c15:f>
                <c15:dlblRangeCache>
                  <c:ptCount val="5"/>
                  <c:pt idx="0">
                    <c:v>-4,4</c:v>
                  </c:pt>
                  <c:pt idx="1">
                    <c:v>-0,4</c:v>
                  </c:pt>
                  <c:pt idx="2">
                    <c:v>-0,2</c:v>
                  </c:pt>
                  <c:pt idx="3">
                    <c:v>0,0</c:v>
                  </c:pt>
                  <c:pt idx="4">
                    <c:v>-4,9</c:v>
                  </c:pt>
                </c15:dlblRangeCache>
              </c15:datalabelsRange>
            </c:ext>
            <c:ext xmlns:c16="http://schemas.microsoft.com/office/drawing/2014/chart" uri="{C3380CC4-5D6E-409C-BE32-E72D297353CC}">
              <c16:uniqueId val="{00000011-BB3F-4541-9225-829EC1C153DD}"/>
            </c:ext>
          </c:extLst>
        </c:ser>
        <c:ser>
          <c:idx val="2"/>
          <c:order val="2"/>
          <c:tx>
            <c:v>Zvyšuje deficit</c:v>
          </c:tx>
          <c:spPr>
            <a:solidFill>
              <a:schemeClr val="accent4"/>
            </a:solidFill>
            <a:ln>
              <a:noFill/>
            </a:ln>
            <a:effectLst/>
          </c:spPr>
          <c:invertIfNegative val="0"/>
          <c:cat>
            <c:strRef>
              <c:f>'G 14'!$D$4:$D$8</c:f>
              <c:strCache>
                <c:ptCount val="5"/>
                <c:pt idx="0">
                  <c:v>Expected deficit 2026</c:v>
                </c:pt>
                <c:pt idx="1">
                  <c:v>Government's priorities</c:v>
                </c:pt>
                <c:pt idx="2">
                  <c:v>Interest expenditure</c:v>
                </c:pt>
                <c:pt idx="3">
                  <c:v>Others</c:v>
                </c:pt>
                <c:pt idx="4">
                  <c:v>Targeted deficit 2027</c:v>
                </c:pt>
              </c:strCache>
            </c:strRef>
          </c:cat>
          <c:val>
            <c:numRef>
              <c:f>'G 14'!$H$4:$H$8</c:f>
              <c:numCache>
                <c:formatCode>General</c:formatCode>
                <c:ptCount val="5"/>
              </c:numCache>
            </c:numRef>
          </c:val>
          <c:extLst>
            <c:ext xmlns:c16="http://schemas.microsoft.com/office/drawing/2014/chart" uri="{C3380CC4-5D6E-409C-BE32-E72D297353CC}">
              <c16:uniqueId val="{00000012-BB3F-4541-9225-829EC1C153DD}"/>
            </c:ext>
          </c:extLst>
        </c:ser>
        <c:dLbls>
          <c:showLegendKey val="0"/>
          <c:showVal val="0"/>
          <c:showCatName val="0"/>
          <c:showSerName val="0"/>
          <c:showPercent val="0"/>
          <c:showBubbleSize val="0"/>
        </c:dLbls>
        <c:gapWidth val="50"/>
        <c:overlap val="100"/>
        <c:axId val="1322159423"/>
        <c:axId val="1322144543"/>
      </c:barChart>
      <c:catAx>
        <c:axId val="1322159423"/>
        <c:scaling>
          <c:orientation val="maxMin"/>
        </c:scaling>
        <c:delete val="0"/>
        <c:axPos val="r"/>
        <c:numFmt formatCode="General" sourceLinked="1"/>
        <c:majorTickMark val="none"/>
        <c:minorTickMark val="none"/>
        <c:tickLblPos val="high"/>
        <c:spPr>
          <a:noFill/>
          <a:ln w="12700" cap="flat" cmpd="sng" algn="ctr">
            <a:solidFill>
              <a:srgbClr val="686767"/>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322144543"/>
        <c:crosses val="autoZero"/>
        <c:auto val="1"/>
        <c:lblAlgn val="ctr"/>
        <c:lblOffset val="100"/>
        <c:tickMarkSkip val="1"/>
        <c:noMultiLvlLbl val="0"/>
      </c:catAx>
      <c:valAx>
        <c:axId val="1322144543"/>
        <c:scaling>
          <c:orientation val="maxMin"/>
          <c:max val="0"/>
          <c:min val="-5.5"/>
        </c:scaling>
        <c:delete val="1"/>
        <c:axPos val="t"/>
        <c:majorGridlines>
          <c:spPr>
            <a:ln w="3175" cap="flat" cmpd="sng" algn="ctr">
              <a:solidFill>
                <a:srgbClr val="686767">
                  <a:alpha val="25000"/>
                </a:srgbClr>
              </a:solidFill>
              <a:prstDash val="sysDot"/>
              <a:round/>
            </a:ln>
            <a:effectLst/>
          </c:spPr>
        </c:majorGridlines>
        <c:numFmt formatCode="0.0" sourceLinked="1"/>
        <c:majorTickMark val="none"/>
        <c:minorTickMark val="none"/>
        <c:tickLblPos val="high"/>
        <c:crossAx val="13221594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787773402629306E-2"/>
          <c:y val="3.7486892271914186E-2"/>
          <c:w val="0.52610256725721782"/>
          <c:h val="0.8520068742836967"/>
        </c:manualLayout>
      </c:layout>
      <c:barChart>
        <c:barDir val="col"/>
        <c:grouping val="stacked"/>
        <c:varyColors val="0"/>
        <c:ser>
          <c:idx val="1"/>
          <c:order val="1"/>
          <c:tx>
            <c:strRef>
              <c:f>'G 15 &amp; G 16'!$C$40</c:f>
              <c:strCache>
                <c:ptCount val="1"/>
                <c:pt idx="0">
                  <c:v>Inflácia (deflátor HDP)</c:v>
                </c:pt>
              </c:strCache>
            </c:strRef>
          </c:tx>
          <c:spPr>
            <a:solidFill>
              <a:srgbClr val="E85477">
                <a:lumMod val="75000"/>
              </a:srgbClr>
            </a:solidFill>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16'!$E$40:$I$40</c:f>
              <c:numCache>
                <c:formatCode>#\ ##0.0</c:formatCode>
                <c:ptCount val="5"/>
                <c:pt idx="0">
                  <c:v>-2.3990740430639961</c:v>
                </c:pt>
                <c:pt idx="1">
                  <c:v>-2.621975543864238</c:v>
                </c:pt>
                <c:pt idx="2">
                  <c:v>-1.7300019397759963</c:v>
                </c:pt>
                <c:pt idx="3">
                  <c:v>-1.7388518171002969</c:v>
                </c:pt>
                <c:pt idx="4">
                  <c:v>-1.462019069450083</c:v>
                </c:pt>
              </c:numCache>
            </c:numRef>
          </c:val>
          <c:extLst>
            <c:ext xmlns:c16="http://schemas.microsoft.com/office/drawing/2014/chart" uri="{C3380CC4-5D6E-409C-BE32-E72D297353CC}">
              <c16:uniqueId val="{00000001-641E-4751-9AFF-ABBD0C4D7717}"/>
            </c:ext>
          </c:extLst>
        </c:ser>
        <c:ser>
          <c:idx val="3"/>
          <c:order val="2"/>
          <c:tx>
            <c:strRef>
              <c:f>'G 15 &amp; G 16'!$C$39</c:f>
              <c:strCache>
                <c:ptCount val="1"/>
                <c:pt idx="0">
                  <c:v>Rast reálneho HDP</c:v>
                </c:pt>
              </c:strCache>
            </c:strRef>
          </c:tx>
          <c:spPr>
            <a:solidFill>
              <a:srgbClr val="E85477"/>
            </a:solidFill>
            <a:ln>
              <a:noFill/>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16'!$E$39:$I$39</c:f>
              <c:numCache>
                <c:formatCode>#\ ##0.0</c:formatCode>
                <c:ptCount val="5"/>
                <c:pt idx="0">
                  <c:v>-0.45895859377732579</c:v>
                </c:pt>
                <c:pt idx="1">
                  <c:v>-0.44368411443979849</c:v>
                </c:pt>
                <c:pt idx="2">
                  <c:v>-1.0984768447642934</c:v>
                </c:pt>
                <c:pt idx="3">
                  <c:v>-0.99864683509877339</c:v>
                </c:pt>
                <c:pt idx="4">
                  <c:v>-1.3540208396607085</c:v>
                </c:pt>
              </c:numCache>
            </c:numRef>
          </c:val>
          <c:extLst>
            <c:ext xmlns:c16="http://schemas.microsoft.com/office/drawing/2014/chart" uri="{C3380CC4-5D6E-409C-BE32-E72D297353CC}">
              <c16:uniqueId val="{00000000-641E-4751-9AFF-ABBD0C4D7717}"/>
            </c:ext>
          </c:extLst>
        </c:ser>
        <c:ser>
          <c:idx val="2"/>
          <c:order val="3"/>
          <c:tx>
            <c:strRef>
              <c:f>'G 15 &amp; G 16'!$C$37</c:f>
              <c:strCache>
                <c:ptCount val="1"/>
                <c:pt idx="0">
                  <c:v>Primárne saldo</c:v>
                </c:pt>
              </c:strCache>
            </c:strRef>
          </c:tx>
          <c:spPr>
            <a:solidFill>
              <a:srgbClr val="2EAAE1">
                <a:lumMod val="50000"/>
              </a:srgbClr>
            </a:solidFill>
            <a:ln w="12700">
              <a:noFill/>
              <a:prstDash val="solid"/>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16'!$E$37:$I$37</c:f>
              <c:numCache>
                <c:formatCode>#\ ##0.0</c:formatCode>
                <c:ptCount val="5"/>
                <c:pt idx="0">
                  <c:v>2.9013688431264968</c:v>
                </c:pt>
                <c:pt idx="1">
                  <c:v>2.7149119172513005</c:v>
                </c:pt>
                <c:pt idx="2">
                  <c:v>3.1326385815953928</c:v>
                </c:pt>
                <c:pt idx="3">
                  <c:v>2.4696461211397107</c:v>
                </c:pt>
                <c:pt idx="4">
                  <c:v>1.8435787166548225</c:v>
                </c:pt>
              </c:numCache>
            </c:numRef>
          </c:val>
          <c:extLst>
            <c:ext xmlns:c16="http://schemas.microsoft.com/office/drawing/2014/chart" uri="{C3380CC4-5D6E-409C-BE32-E72D297353CC}">
              <c16:uniqueId val="{00000002-641E-4751-9AFF-ABBD0C4D7717}"/>
            </c:ext>
          </c:extLst>
        </c:ser>
        <c:ser>
          <c:idx val="4"/>
          <c:order val="4"/>
          <c:tx>
            <c:strRef>
              <c:f>'G 15 &amp; G 16'!$C$38</c:f>
              <c:strCache>
                <c:ptCount val="1"/>
                <c:pt idx="0">
                  <c:v>Úrokové náklady</c:v>
                </c:pt>
              </c:strCache>
            </c:strRef>
          </c:tx>
          <c:spPr>
            <a:solidFill>
              <a:srgbClr val="2EAAE1">
                <a:lumMod val="75000"/>
              </a:srgbClr>
            </a:solidFill>
            <a:ln w="12700">
              <a:noFill/>
              <a:prstDash val="solid"/>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16'!$E$38:$I$38</c:f>
              <c:numCache>
                <c:formatCode>#\ ##0.0</c:formatCode>
                <c:ptCount val="5"/>
                <c:pt idx="0">
                  <c:v>1.5491708956131489</c:v>
                </c:pt>
                <c:pt idx="1">
                  <c:v>1.654858119150749</c:v>
                </c:pt>
                <c:pt idx="2">
                  <c:v>1.8073614316991591</c:v>
                </c:pt>
                <c:pt idx="3">
                  <c:v>2.0303538794731497</c:v>
                </c:pt>
                <c:pt idx="4">
                  <c:v>2.1564212816436954</c:v>
                </c:pt>
              </c:numCache>
            </c:numRef>
          </c:val>
          <c:extLst>
            <c:ext xmlns:c16="http://schemas.microsoft.com/office/drawing/2014/chart" uri="{C3380CC4-5D6E-409C-BE32-E72D297353CC}">
              <c16:uniqueId val="{00000003-641E-4751-9AFF-ABBD0C4D7717}"/>
            </c:ext>
          </c:extLst>
        </c:ser>
        <c:ser>
          <c:idx val="7"/>
          <c:order val="5"/>
          <c:tx>
            <c:strRef>
              <c:f>'G 15 &amp; G 16'!$C$41</c:f>
              <c:strCache>
                <c:ptCount val="1"/>
                <c:pt idx="0">
                  <c:v>Zosúladenie deficitu a dlhu</c:v>
                </c:pt>
              </c:strCache>
            </c:strRef>
          </c:tx>
          <c:spPr>
            <a:solidFill>
              <a:srgbClr val="FFFFFF">
                <a:lumMod val="85000"/>
              </a:srgbClr>
            </a:solidFill>
            <a:ln w="28575">
              <a:noFill/>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16'!$E$41:$I$41</c:f>
              <c:numCache>
                <c:formatCode>#\ ##0.0</c:formatCode>
                <c:ptCount val="5"/>
                <c:pt idx="0">
                  <c:v>9.9196872124945878E-2</c:v>
                </c:pt>
                <c:pt idx="1">
                  <c:v>0.71593746585096718</c:v>
                </c:pt>
                <c:pt idx="2">
                  <c:v>0.74425833934925945</c:v>
                </c:pt>
                <c:pt idx="3">
                  <c:v>0.3260148690037874</c:v>
                </c:pt>
                <c:pt idx="4">
                  <c:v>7.5092359422564314E-2</c:v>
                </c:pt>
              </c:numCache>
            </c:numRef>
          </c:val>
          <c:extLst>
            <c:ext xmlns:c16="http://schemas.microsoft.com/office/drawing/2014/chart" uri="{C3380CC4-5D6E-409C-BE32-E72D297353CC}">
              <c16:uniqueId val="{00000004-641E-4751-9AFF-ABBD0C4D7717}"/>
            </c:ext>
          </c:extLst>
        </c:ser>
        <c:dLbls>
          <c:showLegendKey val="0"/>
          <c:showVal val="0"/>
          <c:showCatName val="0"/>
          <c:showSerName val="0"/>
          <c:showPercent val="0"/>
          <c:showBubbleSize val="0"/>
        </c:dLbls>
        <c:gapWidth val="50"/>
        <c:overlap val="100"/>
        <c:axId val="547679416"/>
        <c:axId val="547679808"/>
        <c:extLst/>
      </c:barChart>
      <c:lineChart>
        <c:grouping val="standard"/>
        <c:varyColors val="0"/>
        <c:ser>
          <c:idx val="0"/>
          <c:order val="0"/>
          <c:tx>
            <c:strRef>
              <c:f>'G 15 &amp; G 16'!$C$35</c:f>
              <c:strCache>
                <c:ptCount val="1"/>
                <c:pt idx="0">
                  <c:v>Zmena hrubého dlhu VS</c:v>
                </c:pt>
              </c:strCache>
            </c:strRef>
          </c:tx>
          <c:spPr>
            <a:ln w="25400" cmpd="sng">
              <a:noFill/>
              <a:prstDash val="solid"/>
            </a:ln>
          </c:spPr>
          <c:marker>
            <c:symbol val="diamond"/>
            <c:size val="5"/>
            <c:spPr>
              <a:solidFill>
                <a:srgbClr val="2EAAE1"/>
              </a:solidFill>
              <a:ln w="3175">
                <a:solidFill>
                  <a:sysClr val="window" lastClr="FFFFFF"/>
                </a:solidFill>
              </a:ln>
            </c:spPr>
          </c:marker>
          <c:dPt>
            <c:idx val="12"/>
            <c:bubble3D val="0"/>
            <c:extLst>
              <c:ext xmlns:c16="http://schemas.microsoft.com/office/drawing/2014/chart" uri="{C3380CC4-5D6E-409C-BE32-E72D297353CC}">
                <c16:uniqueId val="{00000006-641E-4751-9AFF-ABBD0C4D7717}"/>
              </c:ext>
            </c:extLst>
          </c:dPt>
          <c:dLbls>
            <c:numFmt formatCode="#,##0.0" sourceLinked="0"/>
            <c:spPr>
              <a:solidFill>
                <a:sysClr val="window" lastClr="FFFFFF"/>
              </a:solidFill>
              <a:ln>
                <a:solidFill>
                  <a:sysClr val="windowText" lastClr="000000"/>
                </a:solidFill>
              </a:ln>
              <a:effectLst/>
            </c:spPr>
            <c:txPr>
              <a:bodyPr/>
              <a:lstStyle/>
              <a:p>
                <a:pPr>
                  <a:defRPr b="1">
                    <a:solidFill>
                      <a:schemeClr val="accent4"/>
                    </a:solidFill>
                  </a:defRPr>
                </a:pPr>
                <a:endParaRPr lang="sk-SK"/>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 15 &amp; G 16'!$E$34:$I$34</c:f>
              <c:numCache>
                <c:formatCode>General</c:formatCode>
                <c:ptCount val="5"/>
                <c:pt idx="0">
                  <c:v>2025</c:v>
                </c:pt>
                <c:pt idx="1">
                  <c:v>2026</c:v>
                </c:pt>
                <c:pt idx="2">
                  <c:v>2027</c:v>
                </c:pt>
                <c:pt idx="3">
                  <c:v>2028</c:v>
                </c:pt>
                <c:pt idx="4">
                  <c:v>2029</c:v>
                </c:pt>
              </c:numCache>
            </c:numRef>
          </c:cat>
          <c:val>
            <c:numRef>
              <c:f>'G 15 &amp; G 16'!$E$35:$I$35</c:f>
              <c:numCache>
                <c:formatCode>#\ ##0.0</c:formatCode>
                <c:ptCount val="5"/>
                <c:pt idx="0">
                  <c:v>1.6917039740232696</c:v>
                </c:pt>
                <c:pt idx="1">
                  <c:v>2.02004784394898</c:v>
                </c:pt>
                <c:pt idx="2">
                  <c:v>2.8557795681035216</c:v>
                </c:pt>
                <c:pt idx="3">
                  <c:v>2.0885162174175775</c:v>
                </c:pt>
                <c:pt idx="4">
                  <c:v>1.2590524486102908</c:v>
                </c:pt>
              </c:numCache>
            </c:numRef>
          </c:val>
          <c:smooth val="0"/>
          <c:extLst>
            <c:ext xmlns:c16="http://schemas.microsoft.com/office/drawing/2014/chart" uri="{C3380CC4-5D6E-409C-BE32-E72D297353CC}">
              <c16:uniqueId val="{00000007-641E-4751-9AFF-ABBD0C4D7717}"/>
            </c:ext>
          </c:extLst>
        </c:ser>
        <c:dLbls>
          <c:showLegendKey val="0"/>
          <c:showVal val="0"/>
          <c:showCatName val="0"/>
          <c:showSerName val="0"/>
          <c:showPercent val="0"/>
          <c:showBubbleSize val="0"/>
        </c:dLbls>
        <c:marker val="1"/>
        <c:smooth val="0"/>
        <c:axId val="547679416"/>
        <c:axId val="547679808"/>
      </c:lineChart>
      <c:catAx>
        <c:axId val="547679416"/>
        <c:scaling>
          <c:orientation val="minMax"/>
        </c:scaling>
        <c:delete val="0"/>
        <c:axPos val="b"/>
        <c:numFmt formatCode="General" sourceLinked="1"/>
        <c:majorTickMark val="none"/>
        <c:minorTickMark val="none"/>
        <c:tickLblPos val="low"/>
        <c:spPr>
          <a:ln w="12700">
            <a:solidFill>
              <a:sysClr val="window" lastClr="FFFFFF">
                <a:lumMod val="50000"/>
              </a:sysClr>
            </a:solidFill>
            <a:prstDash val="solid"/>
          </a:ln>
        </c:spPr>
        <c:txPr>
          <a:bodyPr rot="0" vert="horz"/>
          <a:lstStyle/>
          <a:p>
            <a:pPr>
              <a:defRPr/>
            </a:pPr>
            <a:endParaRPr lang="sk-SK"/>
          </a:p>
        </c:txPr>
        <c:crossAx val="547679808"/>
        <c:crosses val="autoZero"/>
        <c:auto val="1"/>
        <c:lblAlgn val="ctr"/>
        <c:lblOffset val="100"/>
        <c:tickLblSkip val="1"/>
        <c:tickMarkSkip val="1"/>
        <c:noMultiLvlLbl val="0"/>
      </c:catAx>
      <c:valAx>
        <c:axId val="547679808"/>
        <c:scaling>
          <c:orientation val="minMax"/>
          <c:max val="7"/>
        </c:scaling>
        <c:delete val="0"/>
        <c:axPos val="l"/>
        <c:majorGridlines>
          <c:spPr>
            <a:ln w="3175">
              <a:solidFill>
                <a:sysClr val="window" lastClr="FFFFFF">
                  <a:lumMod val="50000"/>
                  <a:alpha val="25000"/>
                </a:sysClr>
              </a:solidFill>
              <a:prstDash val="sysDot"/>
            </a:ln>
          </c:spPr>
        </c:majorGridlines>
        <c:numFmt formatCode="#,##0.0" sourceLinked="0"/>
        <c:majorTickMark val="none"/>
        <c:minorTickMark val="none"/>
        <c:tickLblPos val="nextTo"/>
        <c:spPr>
          <a:ln w="3175">
            <a:noFill/>
            <a:prstDash val="sysDot"/>
          </a:ln>
        </c:spPr>
        <c:txPr>
          <a:bodyPr rot="0" vert="horz"/>
          <a:lstStyle/>
          <a:p>
            <a:pPr>
              <a:defRPr/>
            </a:pPr>
            <a:endParaRPr lang="sk-SK"/>
          </a:p>
        </c:txPr>
        <c:crossAx val="547679416"/>
        <c:crosses val="autoZero"/>
        <c:crossBetween val="between"/>
        <c:majorUnit val="1"/>
      </c:valAx>
      <c:spPr>
        <a:noFill/>
        <a:ln w="25400">
          <a:noFill/>
        </a:ln>
      </c:spPr>
    </c:plotArea>
    <c:legend>
      <c:legendPos val="r"/>
      <c:layout>
        <c:manualLayout>
          <c:xMode val="edge"/>
          <c:yMode val="edge"/>
          <c:x val="0.61834994258530185"/>
          <c:y val="3.5479710212438217E-2"/>
          <c:w val="0.3743211855155274"/>
          <c:h val="0.95879026289118308"/>
        </c:manualLayout>
      </c:layout>
      <c:overlay val="0"/>
      <c:spPr>
        <a:noFill/>
        <a:ln w="25400">
          <a:noFill/>
        </a:ln>
      </c:spPr>
    </c:legend>
    <c:plotVisOnly val="1"/>
    <c:dispBlanksAs val="gap"/>
    <c:showDLblsOverMax val="0"/>
  </c:chart>
  <c:spPr>
    <a:noFill/>
    <a:ln w="9525">
      <a:noFill/>
    </a:ln>
  </c:spPr>
  <c:txPr>
    <a:bodyPr/>
    <a:lstStyle/>
    <a:p>
      <a:pPr>
        <a:defRPr sz="1000" b="0" i="0" u="none" strike="noStrike" baseline="0">
          <a:solidFill>
            <a:srgbClr val="000000"/>
          </a:solidFill>
          <a:latin typeface="Arial Narrow" panose="020B0606020202030204" pitchFamily="34" charset="0"/>
          <a:ea typeface="Arial"/>
          <a:cs typeface="Arial"/>
        </a:defRPr>
      </a:pPr>
      <a:endParaRPr lang="sk-SK"/>
    </a:p>
  </c:txPr>
  <c:printSettings>
    <c:headerFooter/>
    <c:pageMargins b="0.75" l="0.7" r="0.7" t="0.75" header="0.3" footer="0.3"/>
    <c:pageSetup paperSize="9"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488704022516411E-2"/>
          <c:y val="4.7206471713287422E-2"/>
          <c:w val="0.92891214157561719"/>
          <c:h val="0.87110028182379762"/>
        </c:manualLayout>
      </c:layout>
      <c:areaChart>
        <c:grouping val="stacked"/>
        <c:varyColors val="0"/>
        <c:ser>
          <c:idx val="1"/>
          <c:order val="1"/>
          <c:tx>
            <c:strRef>
              <c:f>'G 15 &amp; G 16'!$C$6</c:f>
              <c:strCache>
                <c:ptCount val="1"/>
                <c:pt idx="0">
                  <c:v>Čistý dlh (cielené deficity)</c:v>
                </c:pt>
              </c:strCache>
            </c:strRef>
          </c:tx>
          <c:spPr>
            <a:solidFill>
              <a:schemeClr val="accent1"/>
            </a:solidFill>
            <a:ln w="3175">
              <a:solidFill>
                <a:schemeClr val="accent1">
                  <a:lumMod val="20000"/>
                  <a:lumOff val="80000"/>
                </a:schemeClr>
              </a:solidFill>
            </a:ln>
            <a:effectLst/>
          </c:spPr>
          <c:cat>
            <c:strLit>
              <c:ptCount val="9"/>
              <c:pt idx="0">
                <c:v>2021</c:v>
              </c:pt>
              <c:pt idx="1">
                <c:v>2022</c:v>
              </c:pt>
              <c:pt idx="2">
                <c:v>2023</c:v>
              </c:pt>
              <c:pt idx="3">
                <c:v>2024</c:v>
              </c:pt>
              <c:pt idx="4">
                <c:v>2025</c:v>
              </c:pt>
              <c:pt idx="5">
                <c:v>2026</c:v>
              </c:pt>
              <c:pt idx="6">
                <c:v>2027</c:v>
              </c:pt>
              <c:pt idx="7">
                <c:v>2028</c:v>
              </c:pt>
              <c:pt idx="8">
                <c:v>2029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15 &amp; G 16'!$E$6:$N$6</c15:sqref>
                  </c15:fullRef>
                </c:ext>
              </c:extLst>
              <c:f>'G 15 &amp; G 16'!$F$6:$N$6</c:f>
              <c:numCache>
                <c:formatCode>#\ ##0.0</c:formatCode>
                <c:ptCount val="9"/>
                <c:pt idx="0">
                  <c:v>48.950585891949508</c:v>
                </c:pt>
                <c:pt idx="1">
                  <c:v>47.623578324204566</c:v>
                </c:pt>
                <c:pt idx="2">
                  <c:v>48.06060526880411</c:v>
                </c:pt>
                <c:pt idx="3">
                  <c:v>51.409354083389346</c:v>
                </c:pt>
                <c:pt idx="4">
                  <c:v>53.462514451741747</c:v>
                </c:pt>
                <c:pt idx="5">
                  <c:v>55.069962171978418</c:v>
                </c:pt>
                <c:pt idx="6">
                  <c:v>56.743132302941</c:v>
                </c:pt>
                <c:pt idx="7">
                  <c:v>58.279672703536548</c:v>
                </c:pt>
                <c:pt idx="8">
                  <c:v>59.643461781181131</c:v>
                </c:pt>
              </c:numCache>
            </c:numRef>
          </c:val>
          <c:extLst>
            <c:ext xmlns:c16="http://schemas.microsoft.com/office/drawing/2014/chart" uri="{C3380CC4-5D6E-409C-BE32-E72D297353CC}">
              <c16:uniqueId val="{00000000-C166-40E0-BDA8-AD8330A5429D}"/>
            </c:ext>
          </c:extLst>
        </c:ser>
        <c:ser>
          <c:idx val="2"/>
          <c:order val="2"/>
          <c:tx>
            <c:strRef>
              <c:f>'G 15 &amp; G 16'!$C$7</c:f>
              <c:strCache>
                <c:ptCount val="1"/>
                <c:pt idx="0">
                  <c:v>Likvidné finančné aktíva</c:v>
                </c:pt>
              </c:strCache>
            </c:strRef>
          </c:tx>
          <c:spPr>
            <a:solidFill>
              <a:schemeClr val="accent1">
                <a:lumMod val="20000"/>
                <a:lumOff val="80000"/>
              </a:schemeClr>
            </a:solidFill>
            <a:ln>
              <a:noFill/>
            </a:ln>
            <a:effectLst/>
          </c:spPr>
          <c:cat>
            <c:strLit>
              <c:ptCount val="9"/>
              <c:pt idx="0">
                <c:v>2021</c:v>
              </c:pt>
              <c:pt idx="1">
                <c:v>2022</c:v>
              </c:pt>
              <c:pt idx="2">
                <c:v>2023</c:v>
              </c:pt>
              <c:pt idx="3">
                <c:v>2024</c:v>
              </c:pt>
              <c:pt idx="4">
                <c:v>2025</c:v>
              </c:pt>
              <c:pt idx="5">
                <c:v>2026</c:v>
              </c:pt>
              <c:pt idx="6">
                <c:v>2027</c:v>
              </c:pt>
              <c:pt idx="7">
                <c:v>2028</c:v>
              </c:pt>
              <c:pt idx="8">
                <c:v>2029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15 &amp; G 16'!$E$7:$N$7</c15:sqref>
                  </c15:fullRef>
                </c:ext>
              </c:extLst>
              <c:f>'G 15 &amp; G 16'!$F$7:$N$7</c:f>
              <c:numCache>
                <c:formatCode>#\ ##0.0</c:formatCode>
                <c:ptCount val="9"/>
                <c:pt idx="0">
                  <c:v>11.266290344395429</c:v>
                </c:pt>
                <c:pt idx="1">
                  <c:v>10.132616062438181</c:v>
                </c:pt>
                <c:pt idx="2">
                  <c:v>7.6970213819154836</c:v>
                </c:pt>
                <c:pt idx="3">
                  <c:v>8.2913797912747356</c:v>
                </c:pt>
                <c:pt idx="4">
                  <c:v>7.929923396945604</c:v>
                </c:pt>
                <c:pt idx="5">
                  <c:v>8.3425235206579131</c:v>
                </c:pt>
                <c:pt idx="6">
                  <c:v>9.525132957798867</c:v>
                </c:pt>
                <c:pt idx="7">
                  <c:v>10.077108774620882</c:v>
                </c:pt>
                <c:pt idx="8">
                  <c:v>9.9723721455866041</c:v>
                </c:pt>
              </c:numCache>
            </c:numRef>
          </c:val>
          <c:extLst>
            <c:ext xmlns:c16="http://schemas.microsoft.com/office/drawing/2014/chart" uri="{C3380CC4-5D6E-409C-BE32-E72D297353CC}">
              <c16:uniqueId val="{00000001-C166-40E0-BDA8-AD8330A5429D}"/>
            </c:ext>
          </c:extLst>
        </c:ser>
        <c:dLbls>
          <c:showLegendKey val="0"/>
          <c:showVal val="0"/>
          <c:showCatName val="0"/>
          <c:showSerName val="0"/>
          <c:showPercent val="0"/>
          <c:showBubbleSize val="0"/>
        </c:dLbls>
        <c:axId val="1081565536"/>
        <c:axId val="1081566848"/>
      </c:areaChart>
      <c:lineChart>
        <c:grouping val="standard"/>
        <c:varyColors val="0"/>
        <c:ser>
          <c:idx val="0"/>
          <c:order val="0"/>
          <c:tx>
            <c:strRef>
              <c:f>'G 15 &amp; G 16'!$C$5</c:f>
              <c:strCache>
                <c:ptCount val="1"/>
                <c:pt idx="0">
                  <c:v>Hrubý dlh (cielené deficity)</c:v>
                </c:pt>
              </c:strCache>
            </c:strRef>
          </c:tx>
          <c:spPr>
            <a:ln w="28575"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16'!$E$5:$N$5</c15:sqref>
                  </c15:fullRef>
                </c:ext>
              </c:extLst>
              <c:f>'G 15 &amp; G 16'!$F$5:$N$5</c:f>
              <c:numCache>
                <c:formatCode>#\ ##0.0</c:formatCode>
                <c:ptCount val="9"/>
                <c:pt idx="0">
                  <c:v>60.216876236344937</c:v>
                </c:pt>
                <c:pt idx="1">
                  <c:v>57.756194386642747</c:v>
                </c:pt>
                <c:pt idx="2">
                  <c:v>55.757626650719594</c:v>
                </c:pt>
                <c:pt idx="3">
                  <c:v>59.700733874664081</c:v>
                </c:pt>
                <c:pt idx="4">
                  <c:v>61.392437848687351</c:v>
                </c:pt>
                <c:pt idx="5">
                  <c:v>63.412485692636331</c:v>
                </c:pt>
                <c:pt idx="6">
                  <c:v>66.268265260739852</c:v>
                </c:pt>
                <c:pt idx="7">
                  <c:v>68.35678147815743</c:v>
                </c:pt>
                <c:pt idx="8">
                  <c:v>69.615833926767721</c:v>
                </c:pt>
              </c:numCache>
            </c:numRef>
          </c:val>
          <c:smooth val="0"/>
          <c:extLst>
            <c:ext xmlns:c16="http://schemas.microsoft.com/office/drawing/2014/chart" uri="{C3380CC4-5D6E-409C-BE32-E72D297353CC}">
              <c16:uniqueId val="{00000002-C166-40E0-BDA8-AD8330A5429D}"/>
            </c:ext>
          </c:extLst>
        </c:ser>
        <c:ser>
          <c:idx val="3"/>
          <c:order val="3"/>
          <c:tx>
            <c:v>Horné a dolné sankčné pásma dlhovej brzdy</c:v>
          </c:tx>
          <c:spPr>
            <a:ln w="19050" cap="rnd">
              <a:solidFill>
                <a:schemeClr val="accent4"/>
              </a:solidFill>
              <a:prstDash val="sysDash"/>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16'!$E$8:$N$8</c15:sqref>
                  </c15:fullRef>
                </c:ext>
              </c:extLst>
              <c:f>'G 15 &amp; G 16'!$F$8:$N$8</c:f>
              <c:numCache>
                <c:formatCode>#\ ##0.0</c:formatCode>
                <c:ptCount val="9"/>
                <c:pt idx="0">
                  <c:v>56</c:v>
                </c:pt>
                <c:pt idx="1">
                  <c:v>55</c:v>
                </c:pt>
                <c:pt idx="2">
                  <c:v>54</c:v>
                </c:pt>
                <c:pt idx="3">
                  <c:v>53</c:v>
                </c:pt>
                <c:pt idx="4">
                  <c:v>52</c:v>
                </c:pt>
                <c:pt idx="5">
                  <c:v>51</c:v>
                </c:pt>
                <c:pt idx="6">
                  <c:v>50</c:v>
                </c:pt>
                <c:pt idx="7">
                  <c:v>50</c:v>
                </c:pt>
                <c:pt idx="8">
                  <c:v>50</c:v>
                </c:pt>
              </c:numCache>
            </c:numRef>
          </c:val>
          <c:smooth val="0"/>
          <c:extLst>
            <c:ext xmlns:c16="http://schemas.microsoft.com/office/drawing/2014/chart" uri="{C3380CC4-5D6E-409C-BE32-E72D297353CC}">
              <c16:uniqueId val="{00000003-C166-40E0-BDA8-AD8330A5429D}"/>
            </c:ext>
          </c:extLst>
        </c:ser>
        <c:ser>
          <c:idx val="4"/>
          <c:order val="4"/>
          <c:tx>
            <c:strRef>
              <c:f>'G 15 &amp; G 16'!$C$11</c:f>
              <c:strCache>
                <c:ptCount val="1"/>
                <c:pt idx="0">
                  <c:v>Čistý dlh (bez ďalších opatrení)</c:v>
                </c:pt>
              </c:strCache>
            </c:strRef>
          </c:tx>
          <c:spPr>
            <a:ln w="19050" cap="rnd">
              <a:solidFill>
                <a:schemeClr val="accent4"/>
              </a:solidFill>
              <a:prstDash val="sysDot"/>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16'!$E$11:$M$11</c15:sqref>
                  </c15:fullRef>
                </c:ext>
              </c:extLst>
              <c:f>'G 15 &amp; G 16'!$F$11:$M$11</c:f>
              <c:numCache>
                <c:formatCode>#\ ##0.0</c:formatCode>
                <c:ptCount val="8"/>
              </c:numCache>
            </c:numRef>
          </c:val>
          <c:smooth val="0"/>
          <c:extLst>
            <c:ext xmlns:c16="http://schemas.microsoft.com/office/drawing/2014/chart" uri="{C3380CC4-5D6E-409C-BE32-E72D297353CC}">
              <c16:uniqueId val="{00000009-C166-40E0-BDA8-AD8330A5429D}"/>
            </c:ext>
          </c:extLst>
        </c:ser>
        <c:ser>
          <c:idx val="5"/>
          <c:order val="5"/>
          <c:tx>
            <c:strRef>
              <c:f>'G 15 &amp; G 16'!$C$10</c:f>
              <c:strCache>
                <c:ptCount val="1"/>
                <c:pt idx="0">
                  <c:v>Hrubý dlh (bez ďalších opatrení)</c:v>
                </c:pt>
              </c:strCache>
            </c:strRef>
          </c:tx>
          <c:spPr>
            <a:ln w="19050" cap="rnd">
              <a:solidFill>
                <a:srgbClr val="FF0000"/>
              </a:solidFill>
              <a:prstDash val="lgDash"/>
              <a:round/>
            </a:ln>
            <a:effectLst/>
          </c:spPr>
          <c:marker>
            <c:symbol val="none"/>
          </c:marker>
          <c:dLbls>
            <c:dLbl>
              <c:idx val="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D58-46D2-A349-150EDF228FFE}"/>
                </c:ext>
              </c:extLst>
            </c:dLbl>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D58-46D2-A349-150EDF228FFE}"/>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166-40E0-BDA8-AD8330A5429D}"/>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23F-4A3F-A9A9-17806EC37305}"/>
                </c:ext>
              </c:extLst>
            </c:dLbl>
            <c:dLbl>
              <c:idx val="1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58-46D2-A349-150EDF228FFE}"/>
                </c:ext>
              </c:extLst>
            </c:dLbl>
            <c:numFmt formatCode="#,##0.0" sourceLinked="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16'!$E$10:$N$10</c15:sqref>
                  </c15:fullRef>
                </c:ext>
              </c:extLst>
              <c:f>'G 15 &amp; G 16'!$F$10:$N$10</c:f>
              <c:numCache>
                <c:formatCode>#\ ##0.0</c:formatCode>
                <c:ptCount val="9"/>
                <c:pt idx="6">
                  <c:v>66.268265260920487</c:v>
                </c:pt>
                <c:pt idx="7">
                  <c:v>69.16578451193331</c:v>
                </c:pt>
                <c:pt idx="8">
                  <c:v>71.825252390761577</c:v>
                </c:pt>
              </c:numCache>
            </c:numRef>
          </c:val>
          <c:smooth val="0"/>
          <c:extLst>
            <c:ext xmlns:c16="http://schemas.microsoft.com/office/drawing/2014/chart" uri="{C3380CC4-5D6E-409C-BE32-E72D297353CC}">
              <c16:uniqueId val="{0000000C-C166-40E0-BDA8-AD8330A5429D}"/>
            </c:ext>
          </c:extLst>
        </c:ser>
        <c:ser>
          <c:idx val="6"/>
          <c:order val="6"/>
          <c:tx>
            <c:strRef>
              <c:f>'G 15 &amp; G 16'!$C$9</c:f>
              <c:strCache>
                <c:ptCount val="1"/>
                <c:pt idx="0">
                  <c:v>Spodné sankčné pásmo dlhovej brzdy</c:v>
                </c:pt>
              </c:strCache>
            </c:strRef>
          </c:tx>
          <c:spPr>
            <a:ln w="19050" cap="rnd">
              <a:solidFill>
                <a:schemeClr val="accent4"/>
              </a:solidFill>
              <a:prstDash val="sysDash"/>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16'!$E$9:$N$9</c15:sqref>
                  </c15:fullRef>
                </c:ext>
              </c:extLst>
              <c:f>'G 15 &amp; G 16'!$F$9:$N$9</c:f>
              <c:numCache>
                <c:formatCode>#\ ##0.0</c:formatCode>
                <c:ptCount val="9"/>
                <c:pt idx="0">
                  <c:v>46</c:v>
                </c:pt>
                <c:pt idx="1">
                  <c:v>45</c:v>
                </c:pt>
                <c:pt idx="2">
                  <c:v>44</c:v>
                </c:pt>
                <c:pt idx="3">
                  <c:v>43</c:v>
                </c:pt>
                <c:pt idx="4">
                  <c:v>42</c:v>
                </c:pt>
                <c:pt idx="5">
                  <c:v>41</c:v>
                </c:pt>
                <c:pt idx="6">
                  <c:v>40</c:v>
                </c:pt>
                <c:pt idx="7">
                  <c:v>40</c:v>
                </c:pt>
                <c:pt idx="8">
                  <c:v>40</c:v>
                </c:pt>
              </c:numCache>
            </c:numRef>
          </c:val>
          <c:smooth val="0"/>
          <c:extLst>
            <c:ext xmlns:c16="http://schemas.microsoft.com/office/drawing/2014/chart" uri="{C3380CC4-5D6E-409C-BE32-E72D297353CC}">
              <c16:uniqueId val="{00000009-9D58-46D2-A349-150EDF228FFE}"/>
            </c:ext>
          </c:extLst>
        </c:ser>
        <c:dLbls>
          <c:showLegendKey val="0"/>
          <c:showVal val="0"/>
          <c:showCatName val="0"/>
          <c:showSerName val="0"/>
          <c:showPercent val="0"/>
          <c:showBubbleSize val="0"/>
        </c:dLbls>
        <c:marker val="1"/>
        <c:smooth val="0"/>
        <c:axId val="1081565536"/>
        <c:axId val="1081566848"/>
      </c:lineChart>
      <c:catAx>
        <c:axId val="1081565536"/>
        <c:scaling>
          <c:orientation val="minMax"/>
        </c:scaling>
        <c:delete val="0"/>
        <c:axPos val="b"/>
        <c:numFmt formatCode="General" sourceLinked="0"/>
        <c:majorTickMark val="none"/>
        <c:minorTickMark val="none"/>
        <c:tickLblPos val="nextTo"/>
        <c:spPr>
          <a:noFill/>
          <a:ln w="12700" cap="flat" cmpd="sng" algn="ctr">
            <a:solidFill>
              <a:schemeClr val="bg1">
                <a:lumMod val="50000"/>
              </a:schemeClr>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081566848"/>
        <c:crosses val="autoZero"/>
        <c:auto val="1"/>
        <c:lblAlgn val="ctr"/>
        <c:lblOffset val="100"/>
        <c:noMultiLvlLbl val="0"/>
      </c:catAx>
      <c:valAx>
        <c:axId val="1081566848"/>
        <c:scaling>
          <c:orientation val="minMax"/>
          <c:max val="80"/>
          <c:min val="0"/>
        </c:scaling>
        <c:delete val="0"/>
        <c:axPos val="l"/>
        <c:majorGridlines>
          <c:spPr>
            <a:ln w="3175" cap="flat" cmpd="sng" algn="ctr">
              <a:solidFill>
                <a:schemeClr val="bg1">
                  <a:lumMod val="50000"/>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081565536"/>
        <c:crosses val="autoZero"/>
        <c:crossBetween val="between"/>
        <c:majorUnit val="10"/>
      </c:valAx>
      <c:spPr>
        <a:noFill/>
        <a:ln>
          <a:noFill/>
        </a:ln>
        <a:effectLst/>
      </c:spPr>
    </c:plotArea>
    <c:legend>
      <c:legendPos val="b"/>
      <c:legendEntry>
        <c:idx val="4"/>
        <c:delete val="1"/>
      </c:legendEntry>
      <c:legendEntry>
        <c:idx val="6"/>
        <c:delete val="1"/>
      </c:legendEntry>
      <c:layout>
        <c:manualLayout>
          <c:xMode val="edge"/>
          <c:yMode val="edge"/>
          <c:x val="0.10109663095189336"/>
          <c:y val="0.56212138269743073"/>
          <c:w val="0.66807338440825537"/>
          <c:h val="0.330719995615640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488704022516411E-2"/>
          <c:y val="4.7206471713287422E-2"/>
          <c:w val="0.92891214157561719"/>
          <c:h val="0.86735893016751675"/>
        </c:manualLayout>
      </c:layout>
      <c:areaChart>
        <c:grouping val="stacked"/>
        <c:varyColors val="0"/>
        <c:ser>
          <c:idx val="1"/>
          <c:order val="1"/>
          <c:tx>
            <c:strRef>
              <c:f>'G 15 &amp; G 16'!$D$6</c:f>
              <c:strCache>
                <c:ptCount val="1"/>
                <c:pt idx="0">
                  <c:v>Net debt (budgetary targets)</c:v>
                </c:pt>
              </c:strCache>
            </c:strRef>
          </c:tx>
          <c:spPr>
            <a:solidFill>
              <a:srgbClr val="2EAAE1"/>
            </a:solidFill>
            <a:ln w="3175">
              <a:solidFill>
                <a:schemeClr val="bg1"/>
              </a:solidFill>
            </a:ln>
            <a:effectLst/>
          </c:spPr>
          <c:cat>
            <c:strLit>
              <c:ptCount val="9"/>
              <c:pt idx="0">
                <c:v>2021</c:v>
              </c:pt>
              <c:pt idx="1">
                <c:v>2022</c:v>
              </c:pt>
              <c:pt idx="2">
                <c:v>2023</c:v>
              </c:pt>
              <c:pt idx="3">
                <c:v>2024</c:v>
              </c:pt>
              <c:pt idx="4">
                <c:v>2025</c:v>
              </c:pt>
              <c:pt idx="5">
                <c:v>2026</c:v>
              </c:pt>
              <c:pt idx="6">
                <c:v>2027</c:v>
              </c:pt>
              <c:pt idx="7">
                <c:v>2028</c:v>
              </c:pt>
              <c:pt idx="8">
                <c:v>2029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15 &amp; G 16'!$E$6:$N$6</c15:sqref>
                  </c15:fullRef>
                </c:ext>
              </c:extLst>
              <c:f>'G 15 &amp; G 16'!$F$6:$N$6</c:f>
              <c:numCache>
                <c:formatCode>#\ ##0.0</c:formatCode>
                <c:ptCount val="9"/>
                <c:pt idx="0">
                  <c:v>48.950585891949508</c:v>
                </c:pt>
                <c:pt idx="1">
                  <c:v>47.623578324204566</c:v>
                </c:pt>
                <c:pt idx="2">
                  <c:v>48.06060526880411</c:v>
                </c:pt>
                <c:pt idx="3">
                  <c:v>51.409354083389346</c:v>
                </c:pt>
                <c:pt idx="4">
                  <c:v>53.462514451741747</c:v>
                </c:pt>
                <c:pt idx="5">
                  <c:v>55.069962171978418</c:v>
                </c:pt>
                <c:pt idx="6">
                  <c:v>56.743132302941</c:v>
                </c:pt>
                <c:pt idx="7">
                  <c:v>58.279672703536548</c:v>
                </c:pt>
                <c:pt idx="8">
                  <c:v>59.643461781181131</c:v>
                </c:pt>
              </c:numCache>
            </c:numRef>
          </c:val>
          <c:extLst>
            <c:ext xmlns:c16="http://schemas.microsoft.com/office/drawing/2014/chart" uri="{C3380CC4-5D6E-409C-BE32-E72D297353CC}">
              <c16:uniqueId val="{00000000-85FA-4555-9BFB-0BB97279661D}"/>
            </c:ext>
          </c:extLst>
        </c:ser>
        <c:ser>
          <c:idx val="2"/>
          <c:order val="2"/>
          <c:tx>
            <c:strRef>
              <c:f>'G 15 &amp; G 16'!$D$7</c:f>
              <c:strCache>
                <c:ptCount val="1"/>
                <c:pt idx="0">
                  <c:v>Liquid financial assests</c:v>
                </c:pt>
              </c:strCache>
            </c:strRef>
          </c:tx>
          <c:spPr>
            <a:solidFill>
              <a:schemeClr val="accent1">
                <a:lumMod val="20000"/>
                <a:lumOff val="80000"/>
              </a:schemeClr>
            </a:solidFill>
            <a:ln>
              <a:noFill/>
            </a:ln>
            <a:effectLst/>
          </c:spPr>
          <c:cat>
            <c:strLit>
              <c:ptCount val="9"/>
              <c:pt idx="0">
                <c:v>2021</c:v>
              </c:pt>
              <c:pt idx="1">
                <c:v>2022</c:v>
              </c:pt>
              <c:pt idx="2">
                <c:v>2023</c:v>
              </c:pt>
              <c:pt idx="3">
                <c:v>2024</c:v>
              </c:pt>
              <c:pt idx="4">
                <c:v>2025</c:v>
              </c:pt>
              <c:pt idx="5">
                <c:v>2026</c:v>
              </c:pt>
              <c:pt idx="6">
                <c:v>2027</c:v>
              </c:pt>
              <c:pt idx="7">
                <c:v>2028</c:v>
              </c:pt>
              <c:pt idx="8">
                <c:v>2029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'G 15 &amp; G 16'!$E$7:$N$7</c15:sqref>
                  </c15:fullRef>
                </c:ext>
              </c:extLst>
              <c:f>'G 15 &amp; G 16'!$F$7:$N$7</c:f>
              <c:numCache>
                <c:formatCode>#\ ##0.0</c:formatCode>
                <c:ptCount val="9"/>
                <c:pt idx="0">
                  <c:v>11.266290344395429</c:v>
                </c:pt>
                <c:pt idx="1">
                  <c:v>10.132616062438181</c:v>
                </c:pt>
                <c:pt idx="2">
                  <c:v>7.6970213819154836</c:v>
                </c:pt>
                <c:pt idx="3">
                  <c:v>8.2913797912747356</c:v>
                </c:pt>
                <c:pt idx="4">
                  <c:v>7.929923396945604</c:v>
                </c:pt>
                <c:pt idx="5">
                  <c:v>8.3425235206579131</c:v>
                </c:pt>
                <c:pt idx="6">
                  <c:v>9.525132957798867</c:v>
                </c:pt>
                <c:pt idx="7">
                  <c:v>10.077108774620882</c:v>
                </c:pt>
                <c:pt idx="8">
                  <c:v>9.9723721455866041</c:v>
                </c:pt>
              </c:numCache>
            </c:numRef>
          </c:val>
          <c:extLst>
            <c:ext xmlns:c16="http://schemas.microsoft.com/office/drawing/2014/chart" uri="{C3380CC4-5D6E-409C-BE32-E72D297353CC}">
              <c16:uniqueId val="{00000001-85FA-4555-9BFB-0BB97279661D}"/>
            </c:ext>
          </c:extLst>
        </c:ser>
        <c:dLbls>
          <c:showLegendKey val="0"/>
          <c:showVal val="0"/>
          <c:showCatName val="0"/>
          <c:showSerName val="0"/>
          <c:showPercent val="0"/>
          <c:showBubbleSize val="0"/>
        </c:dLbls>
        <c:axId val="1081565536"/>
        <c:axId val="1081566848"/>
      </c:areaChart>
      <c:lineChart>
        <c:grouping val="standard"/>
        <c:varyColors val="0"/>
        <c:ser>
          <c:idx val="0"/>
          <c:order val="0"/>
          <c:tx>
            <c:strRef>
              <c:f>'G 15 &amp; G 16'!$D$5</c:f>
              <c:strCache>
                <c:ptCount val="1"/>
                <c:pt idx="0">
                  <c:v>Gross debt (budgetary targets)</c:v>
                </c:pt>
              </c:strCache>
            </c:strRef>
          </c:tx>
          <c:spPr>
            <a:ln w="28575"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16'!$E$5:$N$5</c15:sqref>
                  </c15:fullRef>
                </c:ext>
              </c:extLst>
              <c:f>'G 15 &amp; G 16'!$F$5:$N$5</c:f>
              <c:numCache>
                <c:formatCode>#\ ##0.0</c:formatCode>
                <c:ptCount val="9"/>
                <c:pt idx="0">
                  <c:v>60.216876236344937</c:v>
                </c:pt>
                <c:pt idx="1">
                  <c:v>57.756194386642747</c:v>
                </c:pt>
                <c:pt idx="2">
                  <c:v>55.757626650719594</c:v>
                </c:pt>
                <c:pt idx="3">
                  <c:v>59.700733874664081</c:v>
                </c:pt>
                <c:pt idx="4">
                  <c:v>61.392437848687351</c:v>
                </c:pt>
                <c:pt idx="5">
                  <c:v>63.412485692636331</c:v>
                </c:pt>
                <c:pt idx="6">
                  <c:v>66.268265260739852</c:v>
                </c:pt>
                <c:pt idx="7">
                  <c:v>68.35678147815743</c:v>
                </c:pt>
                <c:pt idx="8">
                  <c:v>69.615833926767721</c:v>
                </c:pt>
              </c:numCache>
            </c:numRef>
          </c:val>
          <c:smooth val="0"/>
          <c:extLst>
            <c:ext xmlns:c16="http://schemas.microsoft.com/office/drawing/2014/chart" uri="{C3380CC4-5D6E-409C-BE32-E72D297353CC}">
              <c16:uniqueId val="{00000002-85FA-4555-9BFB-0BB97279661D}"/>
            </c:ext>
          </c:extLst>
        </c:ser>
        <c:ser>
          <c:idx val="3"/>
          <c:order val="3"/>
          <c:tx>
            <c:v>Upper and lower sanction bands</c:v>
          </c:tx>
          <c:spPr>
            <a:ln w="19050" cap="rnd">
              <a:solidFill>
                <a:schemeClr val="accent4"/>
              </a:solidFill>
              <a:prstDash val="sysDash"/>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16'!$E$8:$N$8</c15:sqref>
                  </c15:fullRef>
                </c:ext>
              </c:extLst>
              <c:f>'G 15 &amp; G 16'!$F$8:$N$8</c:f>
              <c:numCache>
                <c:formatCode>#\ ##0.0</c:formatCode>
                <c:ptCount val="9"/>
                <c:pt idx="0">
                  <c:v>56</c:v>
                </c:pt>
                <c:pt idx="1">
                  <c:v>55</c:v>
                </c:pt>
                <c:pt idx="2">
                  <c:v>54</c:v>
                </c:pt>
                <c:pt idx="3">
                  <c:v>53</c:v>
                </c:pt>
                <c:pt idx="4">
                  <c:v>52</c:v>
                </c:pt>
                <c:pt idx="5">
                  <c:v>51</c:v>
                </c:pt>
                <c:pt idx="6">
                  <c:v>50</c:v>
                </c:pt>
                <c:pt idx="7">
                  <c:v>50</c:v>
                </c:pt>
                <c:pt idx="8">
                  <c:v>50</c:v>
                </c:pt>
              </c:numCache>
            </c:numRef>
          </c:val>
          <c:smooth val="0"/>
          <c:extLst>
            <c:ext xmlns:c16="http://schemas.microsoft.com/office/drawing/2014/chart" uri="{C3380CC4-5D6E-409C-BE32-E72D297353CC}">
              <c16:uniqueId val="{00000003-85FA-4555-9BFB-0BB97279661D}"/>
            </c:ext>
          </c:extLst>
        </c:ser>
        <c:ser>
          <c:idx val="4"/>
          <c:order val="4"/>
          <c:tx>
            <c:strRef>
              <c:f>'G 15 &amp; G 16'!$D$11</c:f>
              <c:strCache>
                <c:ptCount val="1"/>
                <c:pt idx="0">
                  <c:v>Net debt (w/o further measures)</c:v>
                </c:pt>
              </c:strCache>
            </c:strRef>
          </c:tx>
          <c:spPr>
            <a:ln w="19050" cap="rnd">
              <a:solidFill>
                <a:schemeClr val="accent4"/>
              </a:solidFill>
              <a:prstDash val="sysDot"/>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16'!$E$11:$M$11</c15:sqref>
                  </c15:fullRef>
                </c:ext>
              </c:extLst>
              <c:f>'G 15 &amp; G 16'!$F$11:$M$11</c:f>
              <c:numCache>
                <c:formatCode>#\ ##0.0</c:formatCode>
                <c:ptCount val="8"/>
              </c:numCache>
            </c:numRef>
          </c:val>
          <c:smooth val="0"/>
          <c:extLst>
            <c:ext xmlns:c16="http://schemas.microsoft.com/office/drawing/2014/chart" uri="{C3380CC4-5D6E-409C-BE32-E72D297353CC}">
              <c16:uniqueId val="{00000004-85FA-4555-9BFB-0BB97279661D}"/>
            </c:ext>
          </c:extLst>
        </c:ser>
        <c:ser>
          <c:idx val="5"/>
          <c:order val="5"/>
          <c:tx>
            <c:strRef>
              <c:f>'G 15 &amp; G 16'!$D$10</c:f>
              <c:strCache>
                <c:ptCount val="1"/>
                <c:pt idx="0">
                  <c:v>Gross debt (w/o further measures)</c:v>
                </c:pt>
              </c:strCache>
            </c:strRef>
          </c:tx>
          <c:spPr>
            <a:ln w="19050" cap="rnd">
              <a:solidFill>
                <a:srgbClr val="FF0000"/>
              </a:solidFill>
              <a:prstDash val="lgDash"/>
              <a:round/>
            </a:ln>
            <a:effectLst/>
          </c:spPr>
          <c:marker>
            <c:symbol val="none"/>
          </c:marker>
          <c:dLbls>
            <c:dLbl>
              <c:idx val="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A2-4621-86DC-43511441619B}"/>
                </c:ext>
              </c:extLst>
            </c:dLbl>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A2-4621-86DC-43511441619B}"/>
                </c:ext>
              </c:extLst>
            </c:dLbl>
            <c:dLbl>
              <c:idx val="10"/>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5FA-4555-9BFB-0BB97279661D}"/>
                </c:ext>
              </c:extLst>
            </c:dLbl>
            <c:dLbl>
              <c:idx val="11"/>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FA-4555-9BFB-0BB97279661D}"/>
                </c:ext>
              </c:extLst>
            </c:dLbl>
            <c:dLbl>
              <c:idx val="1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A2-4621-86DC-43511441619B}"/>
                </c:ext>
              </c:extLst>
            </c:dLbl>
            <c:numFmt formatCode="#,##0.0" sourceLinked="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16'!$E$10:$N$10</c15:sqref>
                  </c15:fullRef>
                </c:ext>
              </c:extLst>
              <c:f>'G 15 &amp; G 16'!$F$10:$N$10</c:f>
              <c:numCache>
                <c:formatCode>#\ ##0.0</c:formatCode>
                <c:ptCount val="9"/>
                <c:pt idx="6">
                  <c:v>66.268265260920487</c:v>
                </c:pt>
                <c:pt idx="7">
                  <c:v>69.16578451193331</c:v>
                </c:pt>
                <c:pt idx="8">
                  <c:v>71.825252390761577</c:v>
                </c:pt>
              </c:numCache>
            </c:numRef>
          </c:val>
          <c:smooth val="0"/>
          <c:extLst>
            <c:ext xmlns:c16="http://schemas.microsoft.com/office/drawing/2014/chart" uri="{C3380CC4-5D6E-409C-BE32-E72D297353CC}">
              <c16:uniqueId val="{00000007-85FA-4555-9BFB-0BB97279661D}"/>
            </c:ext>
          </c:extLst>
        </c:ser>
        <c:ser>
          <c:idx val="6"/>
          <c:order val="6"/>
          <c:tx>
            <c:strRef>
              <c:f>'G 15 &amp; G 16'!$D$9</c:f>
              <c:strCache>
                <c:ptCount val="1"/>
                <c:pt idx="0">
                  <c:v>Lower sanction band</c:v>
                </c:pt>
              </c:strCache>
            </c:strRef>
          </c:tx>
          <c:spPr>
            <a:ln w="19050" cap="rnd">
              <a:solidFill>
                <a:schemeClr val="accent4"/>
              </a:solidFill>
              <a:prstDash val="sysDash"/>
              <a:round/>
            </a:ln>
            <a:effectLst/>
          </c:spPr>
          <c:marker>
            <c:symbol val="none"/>
          </c:marker>
          <c:cat>
            <c:numRef>
              <c:extLst>
                <c:ext xmlns:c15="http://schemas.microsoft.com/office/drawing/2012/chart" uri="{02D57815-91ED-43cb-92C2-25804820EDAC}">
                  <c15:fullRef>
                    <c15:sqref>'G 15 &amp; G 16'!$E$4:$N$4</c15:sqref>
                  </c15:fullRef>
                </c:ext>
              </c:extLst>
              <c:f>'G 15 &amp; G 16'!$F$4:$N$4</c:f>
              <c:numCache>
                <c:formatCode>General</c:formatCode>
                <c:ptCount val="9"/>
                <c:pt idx="0">
                  <c:v>2021</c:v>
                </c:pt>
                <c:pt idx="1">
                  <c:v>2022</c:v>
                </c:pt>
                <c:pt idx="2">
                  <c:v>2023</c:v>
                </c:pt>
                <c:pt idx="3">
                  <c:v>2024</c:v>
                </c:pt>
                <c:pt idx="4">
                  <c:v>2025</c:v>
                </c:pt>
                <c:pt idx="5">
                  <c:v>2026</c:v>
                </c:pt>
                <c:pt idx="6">
                  <c:v>2027</c:v>
                </c:pt>
                <c:pt idx="7">
                  <c:v>2028</c:v>
                </c:pt>
                <c:pt idx="8">
                  <c:v>2029</c:v>
                </c:pt>
              </c:numCache>
            </c:numRef>
          </c:cat>
          <c:val>
            <c:numRef>
              <c:extLst>
                <c:ext xmlns:c15="http://schemas.microsoft.com/office/drawing/2012/chart" uri="{02D57815-91ED-43cb-92C2-25804820EDAC}">
                  <c15:fullRef>
                    <c15:sqref>'G 15 &amp; G 16'!$E$9:$N$9</c15:sqref>
                  </c15:fullRef>
                </c:ext>
              </c:extLst>
              <c:f>'G 15 &amp; G 16'!$F$9:$N$9</c:f>
              <c:numCache>
                <c:formatCode>#\ ##0.0</c:formatCode>
                <c:ptCount val="9"/>
                <c:pt idx="0">
                  <c:v>46</c:v>
                </c:pt>
                <c:pt idx="1">
                  <c:v>45</c:v>
                </c:pt>
                <c:pt idx="2">
                  <c:v>44</c:v>
                </c:pt>
                <c:pt idx="3">
                  <c:v>43</c:v>
                </c:pt>
                <c:pt idx="4">
                  <c:v>42</c:v>
                </c:pt>
                <c:pt idx="5">
                  <c:v>41</c:v>
                </c:pt>
                <c:pt idx="6">
                  <c:v>40</c:v>
                </c:pt>
                <c:pt idx="7">
                  <c:v>40</c:v>
                </c:pt>
                <c:pt idx="8">
                  <c:v>40</c:v>
                </c:pt>
              </c:numCache>
            </c:numRef>
          </c:val>
          <c:smooth val="0"/>
          <c:extLst>
            <c:ext xmlns:c16="http://schemas.microsoft.com/office/drawing/2014/chart" uri="{C3380CC4-5D6E-409C-BE32-E72D297353CC}">
              <c16:uniqueId val="{00000004-19A2-4621-86DC-43511441619B}"/>
            </c:ext>
          </c:extLst>
        </c:ser>
        <c:dLbls>
          <c:showLegendKey val="0"/>
          <c:showVal val="0"/>
          <c:showCatName val="0"/>
          <c:showSerName val="0"/>
          <c:showPercent val="0"/>
          <c:showBubbleSize val="0"/>
        </c:dLbls>
        <c:marker val="1"/>
        <c:smooth val="0"/>
        <c:axId val="1081565536"/>
        <c:axId val="1081566848"/>
      </c:lineChart>
      <c:catAx>
        <c:axId val="1081565536"/>
        <c:scaling>
          <c:orientation val="minMax"/>
        </c:scaling>
        <c:delete val="0"/>
        <c:axPos val="b"/>
        <c:numFmt formatCode="General" sourceLinked="0"/>
        <c:majorTickMark val="none"/>
        <c:minorTickMark val="none"/>
        <c:tickLblPos val="nextTo"/>
        <c:spPr>
          <a:noFill/>
          <a:ln w="12700" cap="flat" cmpd="sng" algn="ctr">
            <a:solidFill>
              <a:schemeClr val="bg1">
                <a:lumMod val="50000"/>
              </a:schemeClr>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081566848"/>
        <c:crosses val="autoZero"/>
        <c:auto val="1"/>
        <c:lblAlgn val="ctr"/>
        <c:lblOffset val="100"/>
        <c:noMultiLvlLbl val="0"/>
      </c:catAx>
      <c:valAx>
        <c:axId val="1081566848"/>
        <c:scaling>
          <c:orientation val="minMax"/>
          <c:max val="80"/>
          <c:min val="0"/>
        </c:scaling>
        <c:delete val="0"/>
        <c:axPos val="l"/>
        <c:majorGridlines>
          <c:spPr>
            <a:ln w="3175" cap="flat" cmpd="sng" algn="ctr">
              <a:solidFill>
                <a:schemeClr val="bg1">
                  <a:lumMod val="50000"/>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1081565536"/>
        <c:crosses val="autoZero"/>
        <c:crossBetween val="between"/>
      </c:valAx>
      <c:spPr>
        <a:noFill/>
        <a:ln>
          <a:noFill/>
        </a:ln>
        <a:effectLst/>
      </c:spPr>
    </c:plotArea>
    <c:legend>
      <c:legendPos val="b"/>
      <c:legendEntry>
        <c:idx val="4"/>
        <c:delete val="1"/>
      </c:legendEntry>
      <c:legendEntry>
        <c:idx val="6"/>
        <c:delete val="1"/>
      </c:legendEntry>
      <c:layout>
        <c:manualLayout>
          <c:xMode val="edge"/>
          <c:yMode val="edge"/>
          <c:x val="0.1062353548995997"/>
          <c:y val="0.5812453401270975"/>
          <c:w val="0.47770019038630518"/>
          <c:h val="0.31138472039990828"/>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no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7787773402629306E-2"/>
          <c:y val="3.7486892271914186E-2"/>
          <c:w val="0.52610256725721782"/>
          <c:h val="0.8520068742836967"/>
        </c:manualLayout>
      </c:layout>
      <c:barChart>
        <c:barDir val="col"/>
        <c:grouping val="stacked"/>
        <c:varyColors val="0"/>
        <c:ser>
          <c:idx val="1"/>
          <c:order val="1"/>
          <c:tx>
            <c:strRef>
              <c:f>'G 15 &amp; G 16'!$D$40</c:f>
              <c:strCache>
                <c:ptCount val="1"/>
                <c:pt idx="0">
                  <c:v>Inflation (GDP deflator)</c:v>
                </c:pt>
              </c:strCache>
            </c:strRef>
          </c:tx>
          <c:spPr>
            <a:solidFill>
              <a:srgbClr val="E85477">
                <a:lumMod val="75000"/>
              </a:srgbClr>
            </a:solidFill>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16'!$E$40:$I$40</c:f>
              <c:numCache>
                <c:formatCode>#\ ##0.0</c:formatCode>
                <c:ptCount val="5"/>
                <c:pt idx="0">
                  <c:v>-2.3990740430639961</c:v>
                </c:pt>
                <c:pt idx="1">
                  <c:v>-2.621975543864238</c:v>
                </c:pt>
                <c:pt idx="2">
                  <c:v>-1.7300019397759963</c:v>
                </c:pt>
                <c:pt idx="3">
                  <c:v>-1.7388518171002969</c:v>
                </c:pt>
                <c:pt idx="4">
                  <c:v>-1.462019069450083</c:v>
                </c:pt>
              </c:numCache>
            </c:numRef>
          </c:val>
          <c:extLst>
            <c:ext xmlns:c16="http://schemas.microsoft.com/office/drawing/2014/chart" uri="{C3380CC4-5D6E-409C-BE32-E72D297353CC}">
              <c16:uniqueId val="{00000000-1DFC-4E94-AF49-6327EBE0A1A3}"/>
            </c:ext>
          </c:extLst>
        </c:ser>
        <c:ser>
          <c:idx val="3"/>
          <c:order val="2"/>
          <c:tx>
            <c:strRef>
              <c:f>'G 15 &amp; G 16'!$D$39</c:f>
              <c:strCache>
                <c:ptCount val="1"/>
                <c:pt idx="0">
                  <c:v>Real GDP growth</c:v>
                </c:pt>
              </c:strCache>
            </c:strRef>
          </c:tx>
          <c:spPr>
            <a:solidFill>
              <a:srgbClr val="E85477"/>
            </a:solidFill>
            <a:ln>
              <a:noFill/>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16'!$E$39:$I$39</c:f>
              <c:numCache>
                <c:formatCode>#\ ##0.0</c:formatCode>
                <c:ptCount val="5"/>
                <c:pt idx="0">
                  <c:v>-0.45895859377732579</c:v>
                </c:pt>
                <c:pt idx="1">
                  <c:v>-0.44368411443979849</c:v>
                </c:pt>
                <c:pt idx="2">
                  <c:v>-1.0984768447642934</c:v>
                </c:pt>
                <c:pt idx="3">
                  <c:v>-0.99864683509877339</c:v>
                </c:pt>
                <c:pt idx="4">
                  <c:v>-1.3540208396607085</c:v>
                </c:pt>
              </c:numCache>
            </c:numRef>
          </c:val>
          <c:extLst>
            <c:ext xmlns:c16="http://schemas.microsoft.com/office/drawing/2014/chart" uri="{C3380CC4-5D6E-409C-BE32-E72D297353CC}">
              <c16:uniqueId val="{00000001-1DFC-4E94-AF49-6327EBE0A1A3}"/>
            </c:ext>
          </c:extLst>
        </c:ser>
        <c:ser>
          <c:idx val="2"/>
          <c:order val="3"/>
          <c:tx>
            <c:strRef>
              <c:f>'G 15 &amp; G 16'!$D$37</c:f>
              <c:strCache>
                <c:ptCount val="1"/>
                <c:pt idx="0">
                  <c:v>Primary balance</c:v>
                </c:pt>
              </c:strCache>
            </c:strRef>
          </c:tx>
          <c:spPr>
            <a:solidFill>
              <a:srgbClr val="2EAAE1">
                <a:lumMod val="50000"/>
              </a:srgbClr>
            </a:solidFill>
            <a:ln w="12700">
              <a:noFill/>
              <a:prstDash val="solid"/>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16'!$E$37:$I$37</c:f>
              <c:numCache>
                <c:formatCode>#\ ##0.0</c:formatCode>
                <c:ptCount val="5"/>
                <c:pt idx="0">
                  <c:v>2.9013688431264968</c:v>
                </c:pt>
                <c:pt idx="1">
                  <c:v>2.7149119172513005</c:v>
                </c:pt>
                <c:pt idx="2">
                  <c:v>3.1326385815953928</c:v>
                </c:pt>
                <c:pt idx="3">
                  <c:v>2.4696461211397107</c:v>
                </c:pt>
                <c:pt idx="4">
                  <c:v>1.8435787166548225</c:v>
                </c:pt>
              </c:numCache>
            </c:numRef>
          </c:val>
          <c:extLst>
            <c:ext xmlns:c16="http://schemas.microsoft.com/office/drawing/2014/chart" uri="{C3380CC4-5D6E-409C-BE32-E72D297353CC}">
              <c16:uniqueId val="{00000002-1DFC-4E94-AF49-6327EBE0A1A3}"/>
            </c:ext>
          </c:extLst>
        </c:ser>
        <c:ser>
          <c:idx val="4"/>
          <c:order val="4"/>
          <c:tx>
            <c:strRef>
              <c:f>'G 15 &amp; G 16'!$D$38</c:f>
              <c:strCache>
                <c:ptCount val="1"/>
                <c:pt idx="0">
                  <c:v>Interests</c:v>
                </c:pt>
              </c:strCache>
            </c:strRef>
          </c:tx>
          <c:spPr>
            <a:solidFill>
              <a:srgbClr val="2EAAE1">
                <a:lumMod val="75000"/>
              </a:srgbClr>
            </a:solidFill>
            <a:ln w="12700">
              <a:noFill/>
              <a:prstDash val="solid"/>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16'!$E$38:$I$38</c:f>
              <c:numCache>
                <c:formatCode>#\ ##0.0</c:formatCode>
                <c:ptCount val="5"/>
                <c:pt idx="0">
                  <c:v>1.5491708956131489</c:v>
                </c:pt>
                <c:pt idx="1">
                  <c:v>1.654858119150749</c:v>
                </c:pt>
                <c:pt idx="2">
                  <c:v>1.8073614316991591</c:v>
                </c:pt>
                <c:pt idx="3">
                  <c:v>2.0303538794731497</c:v>
                </c:pt>
                <c:pt idx="4">
                  <c:v>2.1564212816436954</c:v>
                </c:pt>
              </c:numCache>
            </c:numRef>
          </c:val>
          <c:extLst>
            <c:ext xmlns:c16="http://schemas.microsoft.com/office/drawing/2014/chart" uri="{C3380CC4-5D6E-409C-BE32-E72D297353CC}">
              <c16:uniqueId val="{00000003-1DFC-4E94-AF49-6327EBE0A1A3}"/>
            </c:ext>
          </c:extLst>
        </c:ser>
        <c:ser>
          <c:idx val="7"/>
          <c:order val="5"/>
          <c:tx>
            <c:strRef>
              <c:f>'G 15 &amp; G 16'!$D$41</c:f>
              <c:strCache>
                <c:ptCount val="1"/>
                <c:pt idx="0">
                  <c:v>Stock-flow adjustment</c:v>
                </c:pt>
              </c:strCache>
            </c:strRef>
          </c:tx>
          <c:spPr>
            <a:solidFill>
              <a:srgbClr val="FFFFFF">
                <a:lumMod val="85000"/>
              </a:srgbClr>
            </a:solidFill>
            <a:ln w="28575">
              <a:noFill/>
            </a:ln>
          </c:spPr>
          <c:invertIfNegative val="0"/>
          <c:cat>
            <c:numRef>
              <c:f>'G 15 &amp; G 16'!$E$34:$I$34</c:f>
              <c:numCache>
                <c:formatCode>General</c:formatCode>
                <c:ptCount val="5"/>
                <c:pt idx="0">
                  <c:v>2025</c:v>
                </c:pt>
                <c:pt idx="1">
                  <c:v>2026</c:v>
                </c:pt>
                <c:pt idx="2">
                  <c:v>2027</c:v>
                </c:pt>
                <c:pt idx="3">
                  <c:v>2028</c:v>
                </c:pt>
                <c:pt idx="4">
                  <c:v>2029</c:v>
                </c:pt>
              </c:numCache>
            </c:numRef>
          </c:cat>
          <c:val>
            <c:numRef>
              <c:f>'G 15 &amp; G 16'!$E$41:$I$41</c:f>
              <c:numCache>
                <c:formatCode>#\ ##0.0</c:formatCode>
                <c:ptCount val="5"/>
                <c:pt idx="0">
                  <c:v>9.9196872124945878E-2</c:v>
                </c:pt>
                <c:pt idx="1">
                  <c:v>0.71593746585096718</c:v>
                </c:pt>
                <c:pt idx="2">
                  <c:v>0.74425833934925945</c:v>
                </c:pt>
                <c:pt idx="3">
                  <c:v>0.3260148690037874</c:v>
                </c:pt>
                <c:pt idx="4">
                  <c:v>7.5092359422564314E-2</c:v>
                </c:pt>
              </c:numCache>
            </c:numRef>
          </c:val>
          <c:extLst>
            <c:ext xmlns:c16="http://schemas.microsoft.com/office/drawing/2014/chart" uri="{C3380CC4-5D6E-409C-BE32-E72D297353CC}">
              <c16:uniqueId val="{00000004-1DFC-4E94-AF49-6327EBE0A1A3}"/>
            </c:ext>
          </c:extLst>
        </c:ser>
        <c:dLbls>
          <c:showLegendKey val="0"/>
          <c:showVal val="0"/>
          <c:showCatName val="0"/>
          <c:showSerName val="0"/>
          <c:showPercent val="0"/>
          <c:showBubbleSize val="0"/>
        </c:dLbls>
        <c:gapWidth val="50"/>
        <c:overlap val="100"/>
        <c:axId val="547679416"/>
        <c:axId val="547679808"/>
        <c:extLst/>
      </c:barChart>
      <c:lineChart>
        <c:grouping val="standard"/>
        <c:varyColors val="0"/>
        <c:ser>
          <c:idx val="0"/>
          <c:order val="0"/>
          <c:tx>
            <c:strRef>
              <c:f>'G 15 &amp; G 16'!$D$35</c:f>
              <c:strCache>
                <c:ptCount val="1"/>
                <c:pt idx="0">
                  <c:v>Y-o-y change of gross debt</c:v>
                </c:pt>
              </c:strCache>
            </c:strRef>
          </c:tx>
          <c:spPr>
            <a:ln w="25400" cmpd="sng">
              <a:noFill/>
              <a:prstDash val="solid"/>
            </a:ln>
          </c:spPr>
          <c:marker>
            <c:symbol val="diamond"/>
            <c:size val="5"/>
            <c:spPr>
              <a:solidFill>
                <a:srgbClr val="2EAAE1"/>
              </a:solidFill>
              <a:ln w="3175">
                <a:solidFill>
                  <a:sysClr val="window" lastClr="FFFFFF"/>
                </a:solidFill>
              </a:ln>
            </c:spPr>
          </c:marker>
          <c:dPt>
            <c:idx val="12"/>
            <c:bubble3D val="0"/>
            <c:extLst>
              <c:ext xmlns:c16="http://schemas.microsoft.com/office/drawing/2014/chart" uri="{C3380CC4-5D6E-409C-BE32-E72D297353CC}">
                <c16:uniqueId val="{00000005-1DFC-4E94-AF49-6327EBE0A1A3}"/>
              </c:ext>
            </c:extLst>
          </c:dPt>
          <c:dLbls>
            <c:numFmt formatCode="#,##0.0" sourceLinked="0"/>
            <c:spPr>
              <a:solidFill>
                <a:sysClr val="window" lastClr="FFFFFF"/>
              </a:solidFill>
              <a:ln>
                <a:solidFill>
                  <a:sysClr val="windowText" lastClr="000000"/>
                </a:solidFill>
              </a:ln>
              <a:effectLst/>
            </c:spPr>
            <c:txPr>
              <a:bodyPr/>
              <a:lstStyle/>
              <a:p>
                <a:pPr>
                  <a:defRPr b="1">
                    <a:solidFill>
                      <a:schemeClr val="accent4"/>
                    </a:solidFill>
                  </a:defRPr>
                </a:pPr>
                <a:endParaRPr lang="sk-SK"/>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 15 &amp; G 16'!$E$34:$I$34</c:f>
              <c:numCache>
                <c:formatCode>General</c:formatCode>
                <c:ptCount val="5"/>
                <c:pt idx="0">
                  <c:v>2025</c:v>
                </c:pt>
                <c:pt idx="1">
                  <c:v>2026</c:v>
                </c:pt>
                <c:pt idx="2">
                  <c:v>2027</c:v>
                </c:pt>
                <c:pt idx="3">
                  <c:v>2028</c:v>
                </c:pt>
                <c:pt idx="4">
                  <c:v>2029</c:v>
                </c:pt>
              </c:numCache>
            </c:numRef>
          </c:cat>
          <c:val>
            <c:numRef>
              <c:f>'G 15 &amp; G 16'!$E$35:$I$35</c:f>
              <c:numCache>
                <c:formatCode>#\ ##0.0</c:formatCode>
                <c:ptCount val="5"/>
                <c:pt idx="0">
                  <c:v>1.6917039740232696</c:v>
                </c:pt>
                <c:pt idx="1">
                  <c:v>2.02004784394898</c:v>
                </c:pt>
                <c:pt idx="2">
                  <c:v>2.8557795681035216</c:v>
                </c:pt>
                <c:pt idx="3">
                  <c:v>2.0885162174175775</c:v>
                </c:pt>
                <c:pt idx="4">
                  <c:v>1.2590524486102908</c:v>
                </c:pt>
              </c:numCache>
            </c:numRef>
          </c:val>
          <c:smooth val="0"/>
          <c:extLst>
            <c:ext xmlns:c16="http://schemas.microsoft.com/office/drawing/2014/chart" uri="{C3380CC4-5D6E-409C-BE32-E72D297353CC}">
              <c16:uniqueId val="{00000006-1DFC-4E94-AF49-6327EBE0A1A3}"/>
            </c:ext>
          </c:extLst>
        </c:ser>
        <c:dLbls>
          <c:showLegendKey val="0"/>
          <c:showVal val="0"/>
          <c:showCatName val="0"/>
          <c:showSerName val="0"/>
          <c:showPercent val="0"/>
          <c:showBubbleSize val="0"/>
        </c:dLbls>
        <c:marker val="1"/>
        <c:smooth val="0"/>
        <c:axId val="547679416"/>
        <c:axId val="547679808"/>
      </c:lineChart>
      <c:catAx>
        <c:axId val="547679416"/>
        <c:scaling>
          <c:orientation val="minMax"/>
        </c:scaling>
        <c:delete val="0"/>
        <c:axPos val="b"/>
        <c:numFmt formatCode="General" sourceLinked="1"/>
        <c:majorTickMark val="none"/>
        <c:minorTickMark val="none"/>
        <c:tickLblPos val="low"/>
        <c:spPr>
          <a:ln w="12700">
            <a:solidFill>
              <a:sysClr val="window" lastClr="FFFFFF">
                <a:lumMod val="50000"/>
              </a:sysClr>
            </a:solidFill>
            <a:prstDash val="solid"/>
          </a:ln>
        </c:spPr>
        <c:txPr>
          <a:bodyPr rot="0" vert="horz"/>
          <a:lstStyle/>
          <a:p>
            <a:pPr>
              <a:defRPr/>
            </a:pPr>
            <a:endParaRPr lang="sk-SK"/>
          </a:p>
        </c:txPr>
        <c:crossAx val="547679808"/>
        <c:crosses val="autoZero"/>
        <c:auto val="1"/>
        <c:lblAlgn val="ctr"/>
        <c:lblOffset val="100"/>
        <c:tickLblSkip val="1"/>
        <c:tickMarkSkip val="1"/>
        <c:noMultiLvlLbl val="0"/>
      </c:catAx>
      <c:valAx>
        <c:axId val="547679808"/>
        <c:scaling>
          <c:orientation val="minMax"/>
          <c:max val="7"/>
        </c:scaling>
        <c:delete val="0"/>
        <c:axPos val="l"/>
        <c:majorGridlines>
          <c:spPr>
            <a:ln w="3175">
              <a:solidFill>
                <a:sysClr val="window" lastClr="FFFFFF">
                  <a:lumMod val="50000"/>
                  <a:alpha val="25000"/>
                </a:sysClr>
              </a:solidFill>
              <a:prstDash val="sysDot"/>
            </a:ln>
          </c:spPr>
        </c:majorGridlines>
        <c:numFmt formatCode="#,##0.0" sourceLinked="0"/>
        <c:majorTickMark val="none"/>
        <c:minorTickMark val="none"/>
        <c:tickLblPos val="nextTo"/>
        <c:spPr>
          <a:ln w="3175">
            <a:noFill/>
            <a:prstDash val="sysDot"/>
          </a:ln>
        </c:spPr>
        <c:txPr>
          <a:bodyPr rot="0" vert="horz"/>
          <a:lstStyle/>
          <a:p>
            <a:pPr>
              <a:defRPr/>
            </a:pPr>
            <a:endParaRPr lang="sk-SK"/>
          </a:p>
        </c:txPr>
        <c:crossAx val="547679416"/>
        <c:crosses val="autoZero"/>
        <c:crossBetween val="between"/>
        <c:majorUnit val="1"/>
      </c:valAx>
      <c:spPr>
        <a:noFill/>
        <a:ln w="25400">
          <a:noFill/>
        </a:ln>
      </c:spPr>
    </c:plotArea>
    <c:legend>
      <c:legendPos val="r"/>
      <c:layout>
        <c:manualLayout>
          <c:xMode val="edge"/>
          <c:yMode val="edge"/>
          <c:x val="0.61834994258530185"/>
          <c:y val="3.5479710212438217E-2"/>
          <c:w val="0.3743211855155274"/>
          <c:h val="0.95879026289118308"/>
        </c:manualLayout>
      </c:layout>
      <c:overlay val="0"/>
      <c:spPr>
        <a:noFill/>
        <a:ln w="25400">
          <a:noFill/>
        </a:ln>
      </c:spPr>
    </c:legend>
    <c:plotVisOnly val="1"/>
    <c:dispBlanksAs val="gap"/>
    <c:showDLblsOverMax val="0"/>
  </c:chart>
  <c:spPr>
    <a:noFill/>
    <a:ln w="9525">
      <a:noFill/>
    </a:ln>
  </c:spPr>
  <c:txPr>
    <a:bodyPr/>
    <a:lstStyle/>
    <a:p>
      <a:pPr>
        <a:defRPr sz="1000" b="0" i="0" u="none" strike="noStrike" baseline="0">
          <a:solidFill>
            <a:srgbClr val="000000"/>
          </a:solidFill>
          <a:latin typeface="Arial Narrow" panose="020B0606020202030204" pitchFamily="34" charset="0"/>
          <a:ea typeface="Arial"/>
          <a:cs typeface="Arial"/>
        </a:defRPr>
      </a:pPr>
      <a:endParaRPr lang="sk-SK"/>
    </a:p>
  </c:txPr>
  <c:printSettings>
    <c:headerFooter/>
    <c:pageMargins b="0.75" l="0.7" r="0.7" t="0.75" header="0.3" footer="0.3"/>
    <c:pageSetup paperSize="9"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0"/>
          <c:order val="3"/>
          <c:tx>
            <c:strRef>
              <c:f>'G 17'!$C$5</c:f>
              <c:strCache>
                <c:ptCount val="1"/>
                <c:pt idx="0">
                  <c:v>Hrubý dlh (scenár bez zmeny politík)</c:v>
                </c:pt>
              </c:strCache>
            </c:strRef>
          </c:tx>
          <c:spPr>
            <a:solidFill>
              <a:schemeClr val="accent1"/>
            </a:solidFill>
            <a:ln>
              <a:noFill/>
            </a:ln>
            <a:effectLst/>
          </c:spP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17'!$E$5:$AC$5</c:f>
              <c:numCache>
                <c:formatCode>0.0</c:formatCode>
                <c:ptCount val="25"/>
                <c:pt idx="0">
                  <c:v>52.412725889252222</c:v>
                </c:pt>
                <c:pt idx="1">
                  <c:v>51.544586132873327</c:v>
                </c:pt>
                <c:pt idx="2">
                  <c:v>49.587096909993448</c:v>
                </c:pt>
                <c:pt idx="3">
                  <c:v>48.234140122060388</c:v>
                </c:pt>
                <c:pt idx="4">
                  <c:v>58.408150424600315</c:v>
                </c:pt>
                <c:pt idx="5">
                  <c:v>60.216876236344937</c:v>
                </c:pt>
                <c:pt idx="6">
                  <c:v>57.756194386642747</c:v>
                </c:pt>
                <c:pt idx="7">
                  <c:v>55.757626650719594</c:v>
                </c:pt>
                <c:pt idx="8">
                  <c:v>59.700733874664081</c:v>
                </c:pt>
                <c:pt idx="9">
                  <c:v>61.392437848687351</c:v>
                </c:pt>
                <c:pt idx="10">
                  <c:v>63.412485692825406</c:v>
                </c:pt>
                <c:pt idx="11">
                  <c:v>66.268265260920487</c:v>
                </c:pt>
                <c:pt idx="12">
                  <c:v>69.16578451193331</c:v>
                </c:pt>
                <c:pt idx="13">
                  <c:v>71.825252390761577</c:v>
                </c:pt>
                <c:pt idx="14">
                  <c:v>74.004632030583721</c:v>
                </c:pt>
                <c:pt idx="15">
                  <c:v>76.565363387379776</c:v>
                </c:pt>
                <c:pt idx="16">
                  <c:v>79.0325137117309</c:v>
                </c:pt>
                <c:pt idx="17">
                  <c:v>81.480998258003339</c:v>
                </c:pt>
                <c:pt idx="18">
                  <c:v>83.962878172813063</c:v>
                </c:pt>
                <c:pt idx="19">
                  <c:v>86.468199699850217</c:v>
                </c:pt>
                <c:pt idx="20">
                  <c:v>88.982789542256995</c:v>
                </c:pt>
                <c:pt idx="21">
                  <c:v>91.511849826179599</c:v>
                </c:pt>
                <c:pt idx="22">
                  <c:v>94.114932185110519</c:v>
                </c:pt>
                <c:pt idx="23">
                  <c:v>96.770140668093291</c:v>
                </c:pt>
                <c:pt idx="24">
                  <c:v>99.535525421637431</c:v>
                </c:pt>
              </c:numCache>
            </c:numRef>
          </c:val>
          <c:extLst>
            <c:ext xmlns:c16="http://schemas.microsoft.com/office/drawing/2014/chart" uri="{C3380CC4-5D6E-409C-BE32-E72D297353CC}">
              <c16:uniqueId val="{00000000-9A01-4FF5-BC1A-B43FF41BC060}"/>
            </c:ext>
          </c:extLst>
        </c:ser>
        <c:dLbls>
          <c:showLegendKey val="0"/>
          <c:showVal val="0"/>
          <c:showCatName val="0"/>
          <c:showSerName val="0"/>
          <c:showPercent val="0"/>
          <c:showBubbleSize val="0"/>
        </c:dLbls>
        <c:axId val="1533473295"/>
        <c:axId val="1172465775"/>
      </c:areaChart>
      <c:lineChart>
        <c:grouping val="standard"/>
        <c:varyColors val="0"/>
        <c:ser>
          <c:idx val="4"/>
          <c:order val="0"/>
          <c:tx>
            <c:strRef>
              <c:f>'G 17'!$C$5</c:f>
              <c:strCache>
                <c:ptCount val="1"/>
                <c:pt idx="0">
                  <c:v>Hrubý dlh (scenár bez zmeny politík)</c:v>
                </c:pt>
              </c:strCache>
            </c:strRef>
          </c:tx>
          <c:spPr>
            <a:ln w="28575" cap="rnd">
              <a:noFill/>
              <a:round/>
            </a:ln>
            <a:effectLst/>
          </c:spPr>
          <c:marker>
            <c:symbol val="circle"/>
            <c:size val="5"/>
            <c:spPr>
              <a:solidFill>
                <a:schemeClr val="tx1"/>
              </a:solidFill>
              <a:ln w="9525">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7-9A01-4FF5-BC1A-B43FF41BC060}"/>
                </c:ext>
              </c:extLst>
            </c:dLbl>
            <c:dLbl>
              <c:idx val="1"/>
              <c:delete val="1"/>
              <c:extLst>
                <c:ext xmlns:c15="http://schemas.microsoft.com/office/drawing/2012/chart" uri="{CE6537A1-D6FC-4f65-9D91-7224C49458BB}"/>
                <c:ext xmlns:c16="http://schemas.microsoft.com/office/drawing/2014/chart" uri="{C3380CC4-5D6E-409C-BE32-E72D297353CC}">
                  <c16:uniqueId val="{00000008-9A01-4FF5-BC1A-B43FF41BC060}"/>
                </c:ext>
              </c:extLst>
            </c:dLbl>
            <c:dLbl>
              <c:idx val="2"/>
              <c:delete val="1"/>
              <c:extLst>
                <c:ext xmlns:c15="http://schemas.microsoft.com/office/drawing/2012/chart" uri="{CE6537A1-D6FC-4f65-9D91-7224C49458BB}"/>
                <c:ext xmlns:c16="http://schemas.microsoft.com/office/drawing/2014/chart" uri="{C3380CC4-5D6E-409C-BE32-E72D297353CC}">
                  <c16:uniqueId val="{00000009-9A01-4FF5-BC1A-B43FF41BC060}"/>
                </c:ext>
              </c:extLst>
            </c:dLbl>
            <c:dLbl>
              <c:idx val="3"/>
              <c:delete val="1"/>
              <c:extLst>
                <c:ext xmlns:c15="http://schemas.microsoft.com/office/drawing/2012/chart" uri="{CE6537A1-D6FC-4f65-9D91-7224C49458BB}"/>
                <c:ext xmlns:c16="http://schemas.microsoft.com/office/drawing/2014/chart" uri="{C3380CC4-5D6E-409C-BE32-E72D297353CC}">
                  <c16:uniqueId val="{0000000A-9A01-4FF5-BC1A-B43FF41BC060}"/>
                </c:ext>
              </c:extLst>
            </c:dLbl>
            <c:dLbl>
              <c:idx val="4"/>
              <c:delete val="1"/>
              <c:extLst>
                <c:ext xmlns:c15="http://schemas.microsoft.com/office/drawing/2012/chart" uri="{CE6537A1-D6FC-4f65-9D91-7224C49458BB}"/>
                <c:ext xmlns:c16="http://schemas.microsoft.com/office/drawing/2014/chart" uri="{C3380CC4-5D6E-409C-BE32-E72D297353CC}">
                  <c16:uniqueId val="{0000000B-9A01-4FF5-BC1A-B43FF41BC060}"/>
                </c:ext>
              </c:extLst>
            </c:dLbl>
            <c:dLbl>
              <c:idx val="5"/>
              <c:delete val="1"/>
              <c:extLst>
                <c:ext xmlns:c15="http://schemas.microsoft.com/office/drawing/2012/chart" uri="{CE6537A1-D6FC-4f65-9D91-7224C49458BB}"/>
                <c:ext xmlns:c16="http://schemas.microsoft.com/office/drawing/2014/chart" uri="{C3380CC4-5D6E-409C-BE32-E72D297353CC}">
                  <c16:uniqueId val="{0000000C-9A01-4FF5-BC1A-B43FF41BC060}"/>
                </c:ext>
              </c:extLst>
            </c:dLbl>
            <c:dLbl>
              <c:idx val="6"/>
              <c:delete val="1"/>
              <c:extLst>
                <c:ext xmlns:c15="http://schemas.microsoft.com/office/drawing/2012/chart" uri="{CE6537A1-D6FC-4f65-9D91-7224C49458BB}"/>
                <c:ext xmlns:c16="http://schemas.microsoft.com/office/drawing/2014/chart" uri="{C3380CC4-5D6E-409C-BE32-E72D297353CC}">
                  <c16:uniqueId val="{0000000E-9A01-4FF5-BC1A-B43FF41BC060}"/>
                </c:ext>
              </c:extLst>
            </c:dLbl>
            <c:dLbl>
              <c:idx val="7"/>
              <c:delete val="1"/>
              <c:extLst>
                <c:ext xmlns:c15="http://schemas.microsoft.com/office/drawing/2012/chart" uri="{CE6537A1-D6FC-4f65-9D91-7224C49458BB}"/>
                <c:ext xmlns:c16="http://schemas.microsoft.com/office/drawing/2014/chart" uri="{C3380CC4-5D6E-409C-BE32-E72D297353CC}">
                  <c16:uniqueId val="{0000000D-9A01-4FF5-BC1A-B43FF41BC060}"/>
                </c:ext>
              </c:extLst>
            </c:dLbl>
            <c:dLbl>
              <c:idx val="8"/>
              <c:delete val="1"/>
              <c:extLst>
                <c:ext xmlns:c15="http://schemas.microsoft.com/office/drawing/2012/chart" uri="{CE6537A1-D6FC-4f65-9D91-7224C49458BB}"/>
                <c:ext xmlns:c16="http://schemas.microsoft.com/office/drawing/2014/chart" uri="{C3380CC4-5D6E-409C-BE32-E72D297353CC}">
                  <c16:uniqueId val="{0000000F-9A01-4FF5-BC1A-B43FF41BC060}"/>
                </c:ext>
              </c:extLst>
            </c:dLbl>
            <c:dLbl>
              <c:idx val="9"/>
              <c:delete val="1"/>
              <c:extLst>
                <c:ext xmlns:c15="http://schemas.microsoft.com/office/drawing/2012/chart" uri="{CE6537A1-D6FC-4f65-9D91-7224C49458BB}"/>
                <c:ext xmlns:c16="http://schemas.microsoft.com/office/drawing/2014/chart" uri="{C3380CC4-5D6E-409C-BE32-E72D297353CC}">
                  <c16:uniqueId val="{00000010-9A01-4FF5-BC1A-B43FF41BC060}"/>
                </c:ext>
              </c:extLst>
            </c:dLbl>
            <c:dLbl>
              <c:idx val="11"/>
              <c:delete val="1"/>
              <c:extLst>
                <c:ext xmlns:c15="http://schemas.microsoft.com/office/drawing/2012/chart" uri="{CE6537A1-D6FC-4f65-9D91-7224C49458BB}"/>
                <c:ext xmlns:c16="http://schemas.microsoft.com/office/drawing/2014/chart" uri="{C3380CC4-5D6E-409C-BE32-E72D297353CC}">
                  <c16:uniqueId val="{00000011-9A01-4FF5-BC1A-B43FF41BC060}"/>
                </c:ext>
              </c:extLst>
            </c:dLbl>
            <c:dLbl>
              <c:idx val="12"/>
              <c:delete val="1"/>
              <c:extLst>
                <c:ext xmlns:c15="http://schemas.microsoft.com/office/drawing/2012/chart" uri="{CE6537A1-D6FC-4f65-9D91-7224C49458BB}"/>
                <c:ext xmlns:c16="http://schemas.microsoft.com/office/drawing/2014/chart" uri="{C3380CC4-5D6E-409C-BE32-E72D297353CC}">
                  <c16:uniqueId val="{00000012-9A01-4FF5-BC1A-B43FF41BC060}"/>
                </c:ext>
              </c:extLst>
            </c:dLbl>
            <c:dLbl>
              <c:idx val="14"/>
              <c:delete val="1"/>
              <c:extLst>
                <c:ext xmlns:c15="http://schemas.microsoft.com/office/drawing/2012/chart" uri="{CE6537A1-D6FC-4f65-9D91-7224C49458BB}"/>
                <c:ext xmlns:c16="http://schemas.microsoft.com/office/drawing/2014/chart" uri="{C3380CC4-5D6E-409C-BE32-E72D297353CC}">
                  <c16:uniqueId val="{00000013-9A01-4FF5-BC1A-B43FF41BC060}"/>
                </c:ext>
              </c:extLst>
            </c:dLbl>
            <c:dLbl>
              <c:idx val="15"/>
              <c:delete val="1"/>
              <c:extLst>
                <c:ext xmlns:c15="http://schemas.microsoft.com/office/drawing/2012/chart" uri="{CE6537A1-D6FC-4f65-9D91-7224C49458BB}"/>
                <c:ext xmlns:c16="http://schemas.microsoft.com/office/drawing/2014/chart" uri="{C3380CC4-5D6E-409C-BE32-E72D297353CC}">
                  <c16:uniqueId val="{00000014-9A01-4FF5-BC1A-B43FF41BC060}"/>
                </c:ext>
              </c:extLst>
            </c:dLbl>
            <c:dLbl>
              <c:idx val="16"/>
              <c:delete val="1"/>
              <c:extLst>
                <c:ext xmlns:c15="http://schemas.microsoft.com/office/drawing/2012/chart" uri="{CE6537A1-D6FC-4f65-9D91-7224C49458BB}"/>
                <c:ext xmlns:c16="http://schemas.microsoft.com/office/drawing/2014/chart" uri="{C3380CC4-5D6E-409C-BE32-E72D297353CC}">
                  <c16:uniqueId val="{00000015-9A01-4FF5-BC1A-B43FF41BC060}"/>
                </c:ext>
              </c:extLst>
            </c:dLbl>
            <c:dLbl>
              <c:idx val="17"/>
              <c:delete val="1"/>
              <c:extLst>
                <c:ext xmlns:c15="http://schemas.microsoft.com/office/drawing/2012/chart" uri="{CE6537A1-D6FC-4f65-9D91-7224C49458BB}"/>
                <c:ext xmlns:c16="http://schemas.microsoft.com/office/drawing/2014/chart" uri="{C3380CC4-5D6E-409C-BE32-E72D297353CC}">
                  <c16:uniqueId val="{00000016-9A01-4FF5-BC1A-B43FF41BC060}"/>
                </c:ext>
              </c:extLst>
            </c:dLbl>
            <c:dLbl>
              <c:idx val="18"/>
              <c:delete val="1"/>
              <c:extLst>
                <c:ext xmlns:c15="http://schemas.microsoft.com/office/drawing/2012/chart" uri="{CE6537A1-D6FC-4f65-9D91-7224C49458BB}"/>
                <c:ext xmlns:c16="http://schemas.microsoft.com/office/drawing/2014/chart" uri="{C3380CC4-5D6E-409C-BE32-E72D297353CC}">
                  <c16:uniqueId val="{00000017-9A01-4FF5-BC1A-B43FF41BC060}"/>
                </c:ext>
              </c:extLst>
            </c:dLbl>
            <c:dLbl>
              <c:idx val="19"/>
              <c:delete val="1"/>
              <c:extLst>
                <c:ext xmlns:c15="http://schemas.microsoft.com/office/drawing/2012/chart" uri="{CE6537A1-D6FC-4f65-9D91-7224C49458BB}"/>
                <c:ext xmlns:c16="http://schemas.microsoft.com/office/drawing/2014/chart" uri="{C3380CC4-5D6E-409C-BE32-E72D297353CC}">
                  <c16:uniqueId val="{00000018-9A01-4FF5-BC1A-B43FF41BC060}"/>
                </c:ext>
              </c:extLst>
            </c:dLbl>
            <c:dLbl>
              <c:idx val="20"/>
              <c:delete val="1"/>
              <c:extLst>
                <c:ext xmlns:c15="http://schemas.microsoft.com/office/drawing/2012/chart" uri="{CE6537A1-D6FC-4f65-9D91-7224C49458BB}"/>
                <c:ext xmlns:c16="http://schemas.microsoft.com/office/drawing/2014/chart" uri="{C3380CC4-5D6E-409C-BE32-E72D297353CC}">
                  <c16:uniqueId val="{00000019-9A01-4FF5-BC1A-B43FF41BC060}"/>
                </c:ext>
              </c:extLst>
            </c:dLbl>
            <c:dLbl>
              <c:idx val="21"/>
              <c:delete val="1"/>
              <c:extLst>
                <c:ext xmlns:c15="http://schemas.microsoft.com/office/drawing/2012/chart" uri="{CE6537A1-D6FC-4f65-9D91-7224C49458BB}"/>
                <c:ext xmlns:c16="http://schemas.microsoft.com/office/drawing/2014/chart" uri="{C3380CC4-5D6E-409C-BE32-E72D297353CC}">
                  <c16:uniqueId val="{0000001A-9A01-4FF5-BC1A-B43FF41BC060}"/>
                </c:ext>
              </c:extLst>
            </c:dLbl>
            <c:dLbl>
              <c:idx val="22"/>
              <c:delete val="1"/>
              <c:extLst>
                <c:ext xmlns:c15="http://schemas.microsoft.com/office/drawing/2012/chart" uri="{CE6537A1-D6FC-4f65-9D91-7224C49458BB}"/>
                <c:ext xmlns:c16="http://schemas.microsoft.com/office/drawing/2014/chart" uri="{C3380CC4-5D6E-409C-BE32-E72D297353CC}">
                  <c16:uniqueId val="{0000001B-9A01-4FF5-BC1A-B43FF41BC060}"/>
                </c:ext>
              </c:extLst>
            </c:dLbl>
            <c:dLbl>
              <c:idx val="23"/>
              <c:delete val="1"/>
              <c:extLst>
                <c:ext xmlns:c15="http://schemas.microsoft.com/office/drawing/2012/chart" uri="{CE6537A1-D6FC-4f65-9D91-7224C49458BB}"/>
                <c:ext xmlns:c16="http://schemas.microsoft.com/office/drawing/2014/chart" uri="{C3380CC4-5D6E-409C-BE32-E72D297353CC}">
                  <c16:uniqueId val="{0000001C-9A01-4FF5-BC1A-B43FF41BC060}"/>
                </c:ext>
              </c:extLst>
            </c:dLbl>
            <c:spPr>
              <a:noFill/>
              <a:ln>
                <a:noFill/>
              </a:ln>
              <a:effectLst/>
            </c:spPr>
            <c:txPr>
              <a:bodyPr rot="0" spcFirstLastPara="1" vertOverflow="ellipsis" vert="horz" wrap="square" anchor="ctr" anchorCtr="1"/>
              <a:lstStyle/>
              <a:p>
                <a:pPr>
                  <a:defRPr sz="900" b="0" i="0" u="none" strike="noStrike" kern="1200" baseline="0">
                    <a:ln>
                      <a:noFill/>
                    </a:ln>
                    <a:solidFill>
                      <a:sysClr val="windowText" lastClr="000000"/>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17'!$E$5:$AC$5</c:f>
              <c:numCache>
                <c:formatCode>0.0</c:formatCode>
                <c:ptCount val="25"/>
                <c:pt idx="0">
                  <c:v>52.412725889252222</c:v>
                </c:pt>
                <c:pt idx="1">
                  <c:v>51.544586132873327</c:v>
                </c:pt>
                <c:pt idx="2">
                  <c:v>49.587096909993448</c:v>
                </c:pt>
                <c:pt idx="3">
                  <c:v>48.234140122060388</c:v>
                </c:pt>
                <c:pt idx="4">
                  <c:v>58.408150424600315</c:v>
                </c:pt>
                <c:pt idx="5">
                  <c:v>60.216876236344937</c:v>
                </c:pt>
                <c:pt idx="6">
                  <c:v>57.756194386642747</c:v>
                </c:pt>
                <c:pt idx="7">
                  <c:v>55.757626650719594</c:v>
                </c:pt>
                <c:pt idx="8">
                  <c:v>59.700733874664081</c:v>
                </c:pt>
                <c:pt idx="9">
                  <c:v>61.392437848687351</c:v>
                </c:pt>
                <c:pt idx="10">
                  <c:v>63.412485692825406</c:v>
                </c:pt>
                <c:pt idx="11">
                  <c:v>66.268265260920487</c:v>
                </c:pt>
                <c:pt idx="12">
                  <c:v>69.16578451193331</c:v>
                </c:pt>
                <c:pt idx="13">
                  <c:v>71.825252390761577</c:v>
                </c:pt>
                <c:pt idx="14">
                  <c:v>74.004632030583721</c:v>
                </c:pt>
                <c:pt idx="15">
                  <c:v>76.565363387379776</c:v>
                </c:pt>
                <c:pt idx="16">
                  <c:v>79.0325137117309</c:v>
                </c:pt>
                <c:pt idx="17">
                  <c:v>81.480998258003339</c:v>
                </c:pt>
                <c:pt idx="18">
                  <c:v>83.962878172813063</c:v>
                </c:pt>
                <c:pt idx="19">
                  <c:v>86.468199699850217</c:v>
                </c:pt>
                <c:pt idx="20">
                  <c:v>88.982789542256995</c:v>
                </c:pt>
                <c:pt idx="21">
                  <c:v>91.511849826179599</c:v>
                </c:pt>
                <c:pt idx="22">
                  <c:v>94.114932185110519</c:v>
                </c:pt>
                <c:pt idx="23">
                  <c:v>96.770140668093291</c:v>
                </c:pt>
                <c:pt idx="24">
                  <c:v>99.535525421637431</c:v>
                </c:pt>
              </c:numCache>
            </c:numRef>
          </c:val>
          <c:smooth val="0"/>
          <c:extLst>
            <c:ext xmlns:c16="http://schemas.microsoft.com/office/drawing/2014/chart" uri="{C3380CC4-5D6E-409C-BE32-E72D297353CC}">
              <c16:uniqueId val="{00000005-9A01-4FF5-BC1A-B43FF41BC060}"/>
            </c:ext>
          </c:extLst>
        </c:ser>
        <c:ser>
          <c:idx val="2"/>
          <c:order val="1"/>
          <c:tx>
            <c:v>Horné a dolné pásmo dlhovej brzdy</c:v>
          </c:tx>
          <c:spPr>
            <a:ln w="28575" cap="rnd">
              <a:solidFill>
                <a:schemeClr val="accent4"/>
              </a:solidFill>
              <a:prstDash val="sysDash"/>
              <a:round/>
            </a:ln>
            <a:effectLst/>
          </c:spPr>
          <c:marker>
            <c:symbol val="none"/>
          </c:marke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17'!$E$7:$AC$7</c:f>
              <c:numCache>
                <c:formatCode>0.0</c:formatCode>
                <c:ptCount val="25"/>
                <c:pt idx="0">
                  <c:v>60</c:v>
                </c:pt>
                <c:pt idx="1">
                  <c:v>60</c:v>
                </c:pt>
                <c:pt idx="2">
                  <c:v>59</c:v>
                </c:pt>
                <c:pt idx="3">
                  <c:v>58</c:v>
                </c:pt>
                <c:pt idx="4">
                  <c:v>57</c:v>
                </c:pt>
                <c:pt idx="5">
                  <c:v>56</c:v>
                </c:pt>
                <c:pt idx="6">
                  <c:v>55</c:v>
                </c:pt>
                <c:pt idx="7">
                  <c:v>54</c:v>
                </c:pt>
                <c:pt idx="8">
                  <c:v>53</c:v>
                </c:pt>
                <c:pt idx="9">
                  <c:v>52</c:v>
                </c:pt>
                <c:pt idx="10">
                  <c:v>51</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numCache>
            </c:numRef>
          </c:val>
          <c:smooth val="0"/>
          <c:extLst>
            <c:ext xmlns:c16="http://schemas.microsoft.com/office/drawing/2014/chart" uri="{C3380CC4-5D6E-409C-BE32-E72D297353CC}">
              <c16:uniqueId val="{00000002-9A01-4FF5-BC1A-B43FF41BC060}"/>
            </c:ext>
          </c:extLst>
        </c:ser>
        <c:ser>
          <c:idx val="1"/>
          <c:order val="2"/>
          <c:tx>
            <c:strRef>
              <c:f>'G 17'!$C$6</c:f>
              <c:strCache>
                <c:ptCount val="1"/>
                <c:pt idx="0">
                  <c:v>Hrubý dlh (konsolidačný scenár po roku 2026)</c:v>
                </c:pt>
              </c:strCache>
            </c:strRef>
          </c:tx>
          <c:spPr>
            <a:ln w="28575" cap="rnd">
              <a:solidFill>
                <a:schemeClr val="tx1"/>
              </a:solidFill>
              <a:round/>
            </a:ln>
            <a:effectLst/>
          </c:spPr>
          <c:marker>
            <c:symbol val="none"/>
          </c:marker>
          <c:dLbls>
            <c:dLbl>
              <c:idx val="2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A01-4FF5-BC1A-B43FF41BC060}"/>
                </c:ext>
              </c:extLst>
            </c:dLbl>
            <c:spPr>
              <a:noFill/>
              <a:ln>
                <a:noFill/>
              </a:ln>
              <a:effectLst/>
            </c:spPr>
            <c:txPr>
              <a:bodyPr rot="0" spcFirstLastPara="1" vertOverflow="ellipsis" vert="horz" wrap="square" anchor="ctr" anchorCtr="1"/>
              <a:lstStyle/>
              <a:p>
                <a:pPr>
                  <a:defRPr sz="900" b="0" i="0" u="none" strike="noStrike" kern="1200" baseline="0">
                    <a:ln>
                      <a:noFill/>
                    </a:ln>
                    <a:solidFill>
                      <a:sysClr val="windowText" lastClr="000000"/>
                    </a:solidFill>
                    <a:latin typeface="Arial Narrow" panose="020B0606020202030204" pitchFamily="34" charset="0"/>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17'!$E$6:$AC$6</c:f>
              <c:numCache>
                <c:formatCode>0.0</c:formatCode>
                <c:ptCount val="25"/>
                <c:pt idx="10">
                  <c:v>63.412485692636331</c:v>
                </c:pt>
                <c:pt idx="11">
                  <c:v>66.268265260739852</c:v>
                </c:pt>
                <c:pt idx="12">
                  <c:v>68.35678147815743</c:v>
                </c:pt>
                <c:pt idx="13">
                  <c:v>69.615833926767721</c:v>
                </c:pt>
                <c:pt idx="14">
                  <c:v>70.074994888741287</c:v>
                </c:pt>
                <c:pt idx="15">
                  <c:v>69.986007635799794</c:v>
                </c:pt>
                <c:pt idx="16">
                  <c:v>69.236962646995252</c:v>
                </c:pt>
                <c:pt idx="17">
                  <c:v>67.906011195992122</c:v>
                </c:pt>
                <c:pt idx="18">
                  <c:v>66.100323720940452</c:v>
                </c:pt>
                <c:pt idx="19">
                  <c:v>63.837298130050613</c:v>
                </c:pt>
                <c:pt idx="20">
                  <c:v>61.257777805452697</c:v>
                </c:pt>
                <c:pt idx="21">
                  <c:v>58.749365507489635</c:v>
                </c:pt>
                <c:pt idx="22">
                  <c:v>56.842668434105683</c:v>
                </c:pt>
                <c:pt idx="23">
                  <c:v>55.028607851515723</c:v>
                </c:pt>
                <c:pt idx="24">
                  <c:v>53.304738804748389</c:v>
                </c:pt>
              </c:numCache>
            </c:numRef>
          </c:val>
          <c:smooth val="0"/>
          <c:extLst>
            <c:ext xmlns:c16="http://schemas.microsoft.com/office/drawing/2014/chart" uri="{C3380CC4-5D6E-409C-BE32-E72D297353CC}">
              <c16:uniqueId val="{00000001-9A01-4FF5-BC1A-B43FF41BC060}"/>
            </c:ext>
          </c:extLst>
        </c:ser>
        <c:ser>
          <c:idx val="3"/>
          <c:order val="4"/>
          <c:tx>
            <c:strRef>
              <c:f>'G 17'!$C$8</c:f>
              <c:strCache>
                <c:ptCount val="1"/>
                <c:pt idx="0">
                  <c:v>Dolné pásmo dlhovej brzdy</c:v>
                </c:pt>
              </c:strCache>
            </c:strRef>
          </c:tx>
          <c:spPr>
            <a:ln w="28575" cap="rnd">
              <a:solidFill>
                <a:schemeClr val="accent4"/>
              </a:solidFill>
              <a:prstDash val="sysDash"/>
              <a:round/>
            </a:ln>
            <a:effectLst/>
          </c:spPr>
          <c:marker>
            <c:symbol val="none"/>
          </c:marke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17'!$E$8:$AC$8</c:f>
              <c:numCache>
                <c:formatCode>0.0</c:formatCode>
                <c:ptCount val="25"/>
                <c:pt idx="0">
                  <c:v>50</c:v>
                </c:pt>
                <c:pt idx="1">
                  <c:v>50</c:v>
                </c:pt>
                <c:pt idx="2">
                  <c:v>49</c:v>
                </c:pt>
                <c:pt idx="3">
                  <c:v>48</c:v>
                </c:pt>
                <c:pt idx="4">
                  <c:v>47</c:v>
                </c:pt>
                <c:pt idx="5">
                  <c:v>46</c:v>
                </c:pt>
                <c:pt idx="6">
                  <c:v>45</c:v>
                </c:pt>
                <c:pt idx="7">
                  <c:v>44</c:v>
                </c:pt>
                <c:pt idx="8">
                  <c:v>43</c:v>
                </c:pt>
                <c:pt idx="9">
                  <c:v>42</c:v>
                </c:pt>
                <c:pt idx="10">
                  <c:v>41</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numCache>
            </c:numRef>
          </c:val>
          <c:smooth val="0"/>
          <c:extLst>
            <c:ext xmlns:c16="http://schemas.microsoft.com/office/drawing/2014/chart" uri="{C3380CC4-5D6E-409C-BE32-E72D297353CC}">
              <c16:uniqueId val="{00000003-9A01-4FF5-BC1A-B43FF41BC060}"/>
            </c:ext>
          </c:extLst>
        </c:ser>
        <c:dLbls>
          <c:showLegendKey val="0"/>
          <c:showVal val="0"/>
          <c:showCatName val="0"/>
          <c:showSerName val="0"/>
          <c:showPercent val="0"/>
          <c:showBubbleSize val="0"/>
        </c:dLbls>
        <c:marker val="1"/>
        <c:smooth val="0"/>
        <c:axId val="1533473295"/>
        <c:axId val="1172465775"/>
      </c:lineChart>
      <c:catAx>
        <c:axId val="1533473295"/>
        <c:scaling>
          <c:orientation val="minMax"/>
        </c:scaling>
        <c:delete val="0"/>
        <c:axPos val="b"/>
        <c:numFmt formatCode="General" sourceLinked="1"/>
        <c:majorTickMark val="none"/>
        <c:minorTickMark val="none"/>
        <c:tickLblPos val="nextTo"/>
        <c:spPr>
          <a:noFill/>
          <a:ln w="12700" cap="flat" cmpd="sng" algn="ctr">
            <a:solidFill>
              <a:schemeClr val="bg2"/>
            </a:solidFill>
            <a:round/>
          </a:ln>
          <a:effectLst/>
        </c:spPr>
        <c:txPr>
          <a:bodyPr rot="-2400000" spcFirstLastPara="1" vertOverflow="ellipsis" wrap="square" anchor="ctr" anchorCtr="1"/>
          <a:lstStyle/>
          <a:p>
            <a:pPr>
              <a:defRPr sz="900" b="0" i="0" u="none" strike="noStrike" kern="1200" baseline="0">
                <a:ln>
                  <a:noFill/>
                </a:ln>
                <a:solidFill>
                  <a:sysClr val="windowText" lastClr="000000"/>
                </a:solidFill>
                <a:latin typeface="Arial Narrow" panose="020B0606020202030204" pitchFamily="34" charset="0"/>
                <a:ea typeface="+mn-ea"/>
                <a:cs typeface="+mn-cs"/>
              </a:defRPr>
            </a:pPr>
            <a:endParaRPr lang="sk-SK"/>
          </a:p>
        </c:txPr>
        <c:crossAx val="1172465775"/>
        <c:crosses val="autoZero"/>
        <c:auto val="1"/>
        <c:lblAlgn val="ctr"/>
        <c:lblOffset val="100"/>
        <c:noMultiLvlLbl val="0"/>
      </c:catAx>
      <c:valAx>
        <c:axId val="1172465775"/>
        <c:scaling>
          <c:orientation val="minMax"/>
          <c:max val="110"/>
        </c:scaling>
        <c:delete val="0"/>
        <c:axPos val="l"/>
        <c:majorGridlines>
          <c:spPr>
            <a:ln w="3175" cap="flat" cmpd="sng" algn="ctr">
              <a:solidFill>
                <a:schemeClr val="bg2">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ln>
                  <a:noFill/>
                </a:ln>
                <a:solidFill>
                  <a:sysClr val="windowText" lastClr="000000"/>
                </a:solidFill>
                <a:latin typeface="Arial Narrow" panose="020B0606020202030204" pitchFamily="34" charset="0"/>
                <a:ea typeface="+mn-ea"/>
                <a:cs typeface="+mn-cs"/>
              </a:defRPr>
            </a:pPr>
            <a:endParaRPr lang="sk-SK"/>
          </a:p>
        </c:txPr>
        <c:crossAx val="1533473295"/>
        <c:crosses val="autoZero"/>
        <c:crossBetween val="between"/>
        <c:majorUnit val="10"/>
      </c:valAx>
      <c:spPr>
        <a:noFill/>
        <a:ln>
          <a:noFill/>
        </a:ln>
        <a:effectLst/>
      </c:spPr>
    </c:plotArea>
    <c:legend>
      <c:legendPos val="b"/>
      <c:legendEntry>
        <c:idx val="0"/>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ln>
                <a:noFill/>
              </a:ln>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ln>
            <a:noFill/>
          </a:ln>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0"/>
          <c:order val="3"/>
          <c:tx>
            <c:strRef>
              <c:f>'G 17'!$D$5</c:f>
              <c:strCache>
                <c:ptCount val="1"/>
                <c:pt idx="0">
                  <c:v>Gross debt (no policy-change scenario)</c:v>
                </c:pt>
              </c:strCache>
            </c:strRef>
          </c:tx>
          <c:spPr>
            <a:solidFill>
              <a:schemeClr val="accent1"/>
            </a:solidFill>
            <a:ln>
              <a:noFill/>
            </a:ln>
            <a:effectLst/>
          </c:spP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17'!$E$5:$AC$5</c:f>
              <c:numCache>
                <c:formatCode>0.0</c:formatCode>
                <c:ptCount val="25"/>
                <c:pt idx="0">
                  <c:v>52.412725889252222</c:v>
                </c:pt>
                <c:pt idx="1">
                  <c:v>51.544586132873327</c:v>
                </c:pt>
                <c:pt idx="2">
                  <c:v>49.587096909993448</c:v>
                </c:pt>
                <c:pt idx="3">
                  <c:v>48.234140122060388</c:v>
                </c:pt>
                <c:pt idx="4">
                  <c:v>58.408150424600315</c:v>
                </c:pt>
                <c:pt idx="5">
                  <c:v>60.216876236344937</c:v>
                </c:pt>
                <c:pt idx="6">
                  <c:v>57.756194386642747</c:v>
                </c:pt>
                <c:pt idx="7">
                  <c:v>55.757626650719594</c:v>
                </c:pt>
                <c:pt idx="8">
                  <c:v>59.700733874664081</c:v>
                </c:pt>
                <c:pt idx="9">
                  <c:v>61.392437848687351</c:v>
                </c:pt>
                <c:pt idx="10">
                  <c:v>63.412485692825406</c:v>
                </c:pt>
                <c:pt idx="11">
                  <c:v>66.268265260920487</c:v>
                </c:pt>
                <c:pt idx="12">
                  <c:v>69.16578451193331</c:v>
                </c:pt>
                <c:pt idx="13">
                  <c:v>71.825252390761577</c:v>
                </c:pt>
                <c:pt idx="14">
                  <c:v>74.004632030583721</c:v>
                </c:pt>
                <c:pt idx="15">
                  <c:v>76.565363387379776</c:v>
                </c:pt>
                <c:pt idx="16">
                  <c:v>79.0325137117309</c:v>
                </c:pt>
                <c:pt idx="17">
                  <c:v>81.480998258003339</c:v>
                </c:pt>
                <c:pt idx="18">
                  <c:v>83.962878172813063</c:v>
                </c:pt>
                <c:pt idx="19">
                  <c:v>86.468199699850217</c:v>
                </c:pt>
                <c:pt idx="20">
                  <c:v>88.982789542256995</c:v>
                </c:pt>
                <c:pt idx="21">
                  <c:v>91.511849826179599</c:v>
                </c:pt>
                <c:pt idx="22">
                  <c:v>94.114932185110519</c:v>
                </c:pt>
                <c:pt idx="23">
                  <c:v>96.770140668093291</c:v>
                </c:pt>
                <c:pt idx="24">
                  <c:v>99.535525421637431</c:v>
                </c:pt>
              </c:numCache>
            </c:numRef>
          </c:val>
          <c:extLst>
            <c:ext xmlns:c16="http://schemas.microsoft.com/office/drawing/2014/chart" uri="{C3380CC4-5D6E-409C-BE32-E72D297353CC}">
              <c16:uniqueId val="{00000000-C95B-437B-9219-A28B645B21EF}"/>
            </c:ext>
          </c:extLst>
        </c:ser>
        <c:dLbls>
          <c:showLegendKey val="0"/>
          <c:showVal val="0"/>
          <c:showCatName val="0"/>
          <c:showSerName val="0"/>
          <c:showPercent val="0"/>
          <c:showBubbleSize val="0"/>
        </c:dLbls>
        <c:axId val="1533319247"/>
        <c:axId val="1172577135"/>
      </c:areaChart>
      <c:lineChart>
        <c:grouping val="standard"/>
        <c:varyColors val="0"/>
        <c:ser>
          <c:idx val="4"/>
          <c:order val="0"/>
          <c:tx>
            <c:strRef>
              <c:f>'G 17'!$D$5</c:f>
              <c:strCache>
                <c:ptCount val="1"/>
                <c:pt idx="0">
                  <c:v>Gross debt (no policy-change scenario)</c:v>
                </c:pt>
              </c:strCache>
            </c:strRef>
          </c:tx>
          <c:spPr>
            <a:ln w="28575" cap="rnd">
              <a:noFill/>
              <a:round/>
            </a:ln>
            <a:effectLst/>
          </c:spPr>
          <c:marker>
            <c:symbol val="circle"/>
            <c:size val="5"/>
            <c:spPr>
              <a:solidFill>
                <a:schemeClr val="tx1"/>
              </a:solidFill>
              <a:ln w="9525">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6-C95B-437B-9219-A28B645B21EF}"/>
                </c:ext>
              </c:extLst>
            </c:dLbl>
            <c:dLbl>
              <c:idx val="1"/>
              <c:delete val="1"/>
              <c:extLst>
                <c:ext xmlns:c15="http://schemas.microsoft.com/office/drawing/2012/chart" uri="{CE6537A1-D6FC-4f65-9D91-7224C49458BB}"/>
                <c:ext xmlns:c16="http://schemas.microsoft.com/office/drawing/2014/chart" uri="{C3380CC4-5D6E-409C-BE32-E72D297353CC}">
                  <c16:uniqueId val="{00000007-C95B-437B-9219-A28B645B21EF}"/>
                </c:ext>
              </c:extLst>
            </c:dLbl>
            <c:dLbl>
              <c:idx val="2"/>
              <c:delete val="1"/>
              <c:extLst>
                <c:ext xmlns:c15="http://schemas.microsoft.com/office/drawing/2012/chart" uri="{CE6537A1-D6FC-4f65-9D91-7224C49458BB}"/>
                <c:ext xmlns:c16="http://schemas.microsoft.com/office/drawing/2014/chart" uri="{C3380CC4-5D6E-409C-BE32-E72D297353CC}">
                  <c16:uniqueId val="{00000008-C95B-437B-9219-A28B645B21EF}"/>
                </c:ext>
              </c:extLst>
            </c:dLbl>
            <c:dLbl>
              <c:idx val="3"/>
              <c:delete val="1"/>
              <c:extLst>
                <c:ext xmlns:c15="http://schemas.microsoft.com/office/drawing/2012/chart" uri="{CE6537A1-D6FC-4f65-9D91-7224C49458BB}"/>
                <c:ext xmlns:c16="http://schemas.microsoft.com/office/drawing/2014/chart" uri="{C3380CC4-5D6E-409C-BE32-E72D297353CC}">
                  <c16:uniqueId val="{00000009-C95B-437B-9219-A28B645B21EF}"/>
                </c:ext>
              </c:extLst>
            </c:dLbl>
            <c:dLbl>
              <c:idx val="4"/>
              <c:delete val="1"/>
              <c:extLst>
                <c:ext xmlns:c15="http://schemas.microsoft.com/office/drawing/2012/chart" uri="{CE6537A1-D6FC-4f65-9D91-7224C49458BB}"/>
                <c:ext xmlns:c16="http://schemas.microsoft.com/office/drawing/2014/chart" uri="{C3380CC4-5D6E-409C-BE32-E72D297353CC}">
                  <c16:uniqueId val="{0000000A-C95B-437B-9219-A28B645B21EF}"/>
                </c:ext>
              </c:extLst>
            </c:dLbl>
            <c:dLbl>
              <c:idx val="5"/>
              <c:delete val="1"/>
              <c:extLst>
                <c:ext xmlns:c15="http://schemas.microsoft.com/office/drawing/2012/chart" uri="{CE6537A1-D6FC-4f65-9D91-7224C49458BB}"/>
                <c:ext xmlns:c16="http://schemas.microsoft.com/office/drawing/2014/chart" uri="{C3380CC4-5D6E-409C-BE32-E72D297353CC}">
                  <c16:uniqueId val="{0000000B-C95B-437B-9219-A28B645B21EF}"/>
                </c:ext>
              </c:extLst>
            </c:dLbl>
            <c:dLbl>
              <c:idx val="6"/>
              <c:delete val="1"/>
              <c:extLst>
                <c:ext xmlns:c15="http://schemas.microsoft.com/office/drawing/2012/chart" uri="{CE6537A1-D6FC-4f65-9D91-7224C49458BB}"/>
                <c:ext xmlns:c16="http://schemas.microsoft.com/office/drawing/2014/chart" uri="{C3380CC4-5D6E-409C-BE32-E72D297353CC}">
                  <c16:uniqueId val="{0000000C-C95B-437B-9219-A28B645B21EF}"/>
                </c:ext>
              </c:extLst>
            </c:dLbl>
            <c:dLbl>
              <c:idx val="7"/>
              <c:delete val="1"/>
              <c:extLst>
                <c:ext xmlns:c15="http://schemas.microsoft.com/office/drawing/2012/chart" uri="{CE6537A1-D6FC-4f65-9D91-7224C49458BB}"/>
                <c:ext xmlns:c16="http://schemas.microsoft.com/office/drawing/2014/chart" uri="{C3380CC4-5D6E-409C-BE32-E72D297353CC}">
                  <c16:uniqueId val="{0000000D-C95B-437B-9219-A28B645B21EF}"/>
                </c:ext>
              </c:extLst>
            </c:dLbl>
            <c:dLbl>
              <c:idx val="8"/>
              <c:delete val="1"/>
              <c:extLst>
                <c:ext xmlns:c15="http://schemas.microsoft.com/office/drawing/2012/chart" uri="{CE6537A1-D6FC-4f65-9D91-7224C49458BB}"/>
                <c:ext xmlns:c16="http://schemas.microsoft.com/office/drawing/2014/chart" uri="{C3380CC4-5D6E-409C-BE32-E72D297353CC}">
                  <c16:uniqueId val="{0000000E-C95B-437B-9219-A28B645B21EF}"/>
                </c:ext>
              </c:extLst>
            </c:dLbl>
            <c:dLbl>
              <c:idx val="9"/>
              <c:delete val="1"/>
              <c:extLst>
                <c:ext xmlns:c15="http://schemas.microsoft.com/office/drawing/2012/chart" uri="{CE6537A1-D6FC-4f65-9D91-7224C49458BB}"/>
                <c:ext xmlns:c16="http://schemas.microsoft.com/office/drawing/2014/chart" uri="{C3380CC4-5D6E-409C-BE32-E72D297353CC}">
                  <c16:uniqueId val="{0000000F-C95B-437B-9219-A28B645B21EF}"/>
                </c:ext>
              </c:extLst>
            </c:dLbl>
            <c:dLbl>
              <c:idx val="11"/>
              <c:delete val="1"/>
              <c:extLst>
                <c:ext xmlns:c15="http://schemas.microsoft.com/office/drawing/2012/chart" uri="{CE6537A1-D6FC-4f65-9D91-7224C49458BB}"/>
                <c:ext xmlns:c16="http://schemas.microsoft.com/office/drawing/2014/chart" uri="{C3380CC4-5D6E-409C-BE32-E72D297353CC}">
                  <c16:uniqueId val="{00000011-C95B-437B-9219-A28B645B21EF}"/>
                </c:ext>
              </c:extLst>
            </c:dLbl>
            <c:dLbl>
              <c:idx val="12"/>
              <c:delete val="1"/>
              <c:extLst>
                <c:ext xmlns:c15="http://schemas.microsoft.com/office/drawing/2012/chart" uri="{CE6537A1-D6FC-4f65-9D91-7224C49458BB}"/>
                <c:ext xmlns:c16="http://schemas.microsoft.com/office/drawing/2014/chart" uri="{C3380CC4-5D6E-409C-BE32-E72D297353CC}">
                  <c16:uniqueId val="{00000010-C95B-437B-9219-A28B645B21EF}"/>
                </c:ext>
              </c:extLst>
            </c:dLbl>
            <c:dLbl>
              <c:idx val="14"/>
              <c:delete val="1"/>
              <c:extLst>
                <c:ext xmlns:c15="http://schemas.microsoft.com/office/drawing/2012/chart" uri="{CE6537A1-D6FC-4f65-9D91-7224C49458BB}"/>
                <c:ext xmlns:c16="http://schemas.microsoft.com/office/drawing/2014/chart" uri="{C3380CC4-5D6E-409C-BE32-E72D297353CC}">
                  <c16:uniqueId val="{00000013-C95B-437B-9219-A28B645B21EF}"/>
                </c:ext>
              </c:extLst>
            </c:dLbl>
            <c:dLbl>
              <c:idx val="15"/>
              <c:delete val="1"/>
              <c:extLst>
                <c:ext xmlns:c15="http://schemas.microsoft.com/office/drawing/2012/chart" uri="{CE6537A1-D6FC-4f65-9D91-7224C49458BB}"/>
                <c:ext xmlns:c16="http://schemas.microsoft.com/office/drawing/2014/chart" uri="{C3380CC4-5D6E-409C-BE32-E72D297353CC}">
                  <c16:uniqueId val="{00000012-C95B-437B-9219-A28B645B21EF}"/>
                </c:ext>
              </c:extLst>
            </c:dLbl>
            <c:dLbl>
              <c:idx val="16"/>
              <c:delete val="1"/>
              <c:extLst>
                <c:ext xmlns:c15="http://schemas.microsoft.com/office/drawing/2012/chart" uri="{CE6537A1-D6FC-4f65-9D91-7224C49458BB}"/>
                <c:ext xmlns:c16="http://schemas.microsoft.com/office/drawing/2014/chart" uri="{C3380CC4-5D6E-409C-BE32-E72D297353CC}">
                  <c16:uniqueId val="{00000015-C95B-437B-9219-A28B645B21EF}"/>
                </c:ext>
              </c:extLst>
            </c:dLbl>
            <c:dLbl>
              <c:idx val="17"/>
              <c:delete val="1"/>
              <c:extLst>
                <c:ext xmlns:c15="http://schemas.microsoft.com/office/drawing/2012/chart" uri="{CE6537A1-D6FC-4f65-9D91-7224C49458BB}"/>
                <c:ext xmlns:c16="http://schemas.microsoft.com/office/drawing/2014/chart" uri="{C3380CC4-5D6E-409C-BE32-E72D297353CC}">
                  <c16:uniqueId val="{00000014-C95B-437B-9219-A28B645B21EF}"/>
                </c:ext>
              </c:extLst>
            </c:dLbl>
            <c:dLbl>
              <c:idx val="18"/>
              <c:delete val="1"/>
              <c:extLst>
                <c:ext xmlns:c15="http://schemas.microsoft.com/office/drawing/2012/chart" uri="{CE6537A1-D6FC-4f65-9D91-7224C49458BB}"/>
                <c:ext xmlns:c16="http://schemas.microsoft.com/office/drawing/2014/chart" uri="{C3380CC4-5D6E-409C-BE32-E72D297353CC}">
                  <c16:uniqueId val="{00000016-C95B-437B-9219-A28B645B21EF}"/>
                </c:ext>
              </c:extLst>
            </c:dLbl>
            <c:dLbl>
              <c:idx val="19"/>
              <c:delete val="1"/>
              <c:extLst>
                <c:ext xmlns:c15="http://schemas.microsoft.com/office/drawing/2012/chart" uri="{CE6537A1-D6FC-4f65-9D91-7224C49458BB}"/>
                <c:ext xmlns:c16="http://schemas.microsoft.com/office/drawing/2014/chart" uri="{C3380CC4-5D6E-409C-BE32-E72D297353CC}">
                  <c16:uniqueId val="{00000018-C95B-437B-9219-A28B645B21EF}"/>
                </c:ext>
              </c:extLst>
            </c:dLbl>
            <c:dLbl>
              <c:idx val="20"/>
              <c:delete val="1"/>
              <c:extLst>
                <c:ext xmlns:c15="http://schemas.microsoft.com/office/drawing/2012/chart" uri="{CE6537A1-D6FC-4f65-9D91-7224C49458BB}"/>
                <c:ext xmlns:c16="http://schemas.microsoft.com/office/drawing/2014/chart" uri="{C3380CC4-5D6E-409C-BE32-E72D297353CC}">
                  <c16:uniqueId val="{00000017-C95B-437B-9219-A28B645B21EF}"/>
                </c:ext>
              </c:extLst>
            </c:dLbl>
            <c:dLbl>
              <c:idx val="21"/>
              <c:delete val="1"/>
              <c:extLst>
                <c:ext xmlns:c15="http://schemas.microsoft.com/office/drawing/2012/chart" uri="{CE6537A1-D6FC-4f65-9D91-7224C49458BB}"/>
                <c:ext xmlns:c16="http://schemas.microsoft.com/office/drawing/2014/chart" uri="{C3380CC4-5D6E-409C-BE32-E72D297353CC}">
                  <c16:uniqueId val="{00000019-C95B-437B-9219-A28B645B21EF}"/>
                </c:ext>
              </c:extLst>
            </c:dLbl>
            <c:dLbl>
              <c:idx val="22"/>
              <c:delete val="1"/>
              <c:extLst>
                <c:ext xmlns:c15="http://schemas.microsoft.com/office/drawing/2012/chart" uri="{CE6537A1-D6FC-4f65-9D91-7224C49458BB}"/>
                <c:ext xmlns:c16="http://schemas.microsoft.com/office/drawing/2014/chart" uri="{C3380CC4-5D6E-409C-BE32-E72D297353CC}">
                  <c16:uniqueId val="{0000001A-C95B-437B-9219-A28B645B21EF}"/>
                </c:ext>
              </c:extLst>
            </c:dLbl>
            <c:dLbl>
              <c:idx val="23"/>
              <c:delete val="1"/>
              <c:extLst>
                <c:ext xmlns:c15="http://schemas.microsoft.com/office/drawing/2012/chart" uri="{CE6537A1-D6FC-4f65-9D91-7224C49458BB}"/>
                <c:ext xmlns:c16="http://schemas.microsoft.com/office/drawing/2014/chart" uri="{C3380CC4-5D6E-409C-BE32-E72D297353CC}">
                  <c16:uniqueId val="{0000001B-C95B-437B-9219-A28B645B21E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17'!$E$5:$AC$5</c:f>
              <c:numCache>
                <c:formatCode>0.0</c:formatCode>
                <c:ptCount val="25"/>
                <c:pt idx="0">
                  <c:v>52.412725889252222</c:v>
                </c:pt>
                <c:pt idx="1">
                  <c:v>51.544586132873327</c:v>
                </c:pt>
                <c:pt idx="2">
                  <c:v>49.587096909993448</c:v>
                </c:pt>
                <c:pt idx="3">
                  <c:v>48.234140122060388</c:v>
                </c:pt>
                <c:pt idx="4">
                  <c:v>58.408150424600315</c:v>
                </c:pt>
                <c:pt idx="5">
                  <c:v>60.216876236344937</c:v>
                </c:pt>
                <c:pt idx="6">
                  <c:v>57.756194386642747</c:v>
                </c:pt>
                <c:pt idx="7">
                  <c:v>55.757626650719594</c:v>
                </c:pt>
                <c:pt idx="8">
                  <c:v>59.700733874664081</c:v>
                </c:pt>
                <c:pt idx="9">
                  <c:v>61.392437848687351</c:v>
                </c:pt>
                <c:pt idx="10">
                  <c:v>63.412485692825406</c:v>
                </c:pt>
                <c:pt idx="11">
                  <c:v>66.268265260920487</c:v>
                </c:pt>
                <c:pt idx="12">
                  <c:v>69.16578451193331</c:v>
                </c:pt>
                <c:pt idx="13">
                  <c:v>71.825252390761577</c:v>
                </c:pt>
                <c:pt idx="14">
                  <c:v>74.004632030583721</c:v>
                </c:pt>
                <c:pt idx="15">
                  <c:v>76.565363387379776</c:v>
                </c:pt>
                <c:pt idx="16">
                  <c:v>79.0325137117309</c:v>
                </c:pt>
                <c:pt idx="17">
                  <c:v>81.480998258003339</c:v>
                </c:pt>
                <c:pt idx="18">
                  <c:v>83.962878172813063</c:v>
                </c:pt>
                <c:pt idx="19">
                  <c:v>86.468199699850217</c:v>
                </c:pt>
                <c:pt idx="20">
                  <c:v>88.982789542256995</c:v>
                </c:pt>
                <c:pt idx="21">
                  <c:v>91.511849826179599</c:v>
                </c:pt>
                <c:pt idx="22">
                  <c:v>94.114932185110519</c:v>
                </c:pt>
                <c:pt idx="23">
                  <c:v>96.770140668093291</c:v>
                </c:pt>
                <c:pt idx="24">
                  <c:v>99.535525421637431</c:v>
                </c:pt>
              </c:numCache>
            </c:numRef>
          </c:val>
          <c:smooth val="0"/>
          <c:extLst>
            <c:ext xmlns:c16="http://schemas.microsoft.com/office/drawing/2014/chart" uri="{C3380CC4-5D6E-409C-BE32-E72D297353CC}">
              <c16:uniqueId val="{00000004-C95B-437B-9219-A28B645B21EF}"/>
            </c:ext>
          </c:extLst>
        </c:ser>
        <c:ser>
          <c:idx val="2"/>
          <c:order val="1"/>
          <c:tx>
            <c:v>Upper and lower sanction bands</c:v>
          </c:tx>
          <c:spPr>
            <a:ln w="28575" cap="rnd">
              <a:solidFill>
                <a:schemeClr val="accent4"/>
              </a:solidFill>
              <a:prstDash val="sysDash"/>
              <a:round/>
            </a:ln>
            <a:effectLst/>
          </c:spPr>
          <c:marker>
            <c:symbol val="none"/>
          </c:marke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17'!$E$7:$AC$7</c:f>
              <c:numCache>
                <c:formatCode>0.0</c:formatCode>
                <c:ptCount val="25"/>
                <c:pt idx="0">
                  <c:v>60</c:v>
                </c:pt>
                <c:pt idx="1">
                  <c:v>60</c:v>
                </c:pt>
                <c:pt idx="2">
                  <c:v>59</c:v>
                </c:pt>
                <c:pt idx="3">
                  <c:v>58</c:v>
                </c:pt>
                <c:pt idx="4">
                  <c:v>57</c:v>
                </c:pt>
                <c:pt idx="5">
                  <c:v>56</c:v>
                </c:pt>
                <c:pt idx="6">
                  <c:v>55</c:v>
                </c:pt>
                <c:pt idx="7">
                  <c:v>54</c:v>
                </c:pt>
                <c:pt idx="8">
                  <c:v>53</c:v>
                </c:pt>
                <c:pt idx="9">
                  <c:v>52</c:v>
                </c:pt>
                <c:pt idx="10">
                  <c:v>51</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numCache>
            </c:numRef>
          </c:val>
          <c:smooth val="0"/>
          <c:extLst>
            <c:ext xmlns:c16="http://schemas.microsoft.com/office/drawing/2014/chart" uri="{C3380CC4-5D6E-409C-BE32-E72D297353CC}">
              <c16:uniqueId val="{00000002-C95B-437B-9219-A28B645B21EF}"/>
            </c:ext>
          </c:extLst>
        </c:ser>
        <c:ser>
          <c:idx val="1"/>
          <c:order val="2"/>
          <c:tx>
            <c:strRef>
              <c:f>'G 17'!$D$6</c:f>
              <c:strCache>
                <c:ptCount val="1"/>
                <c:pt idx="0">
                  <c:v>Gross debt (further measures after 2026)</c:v>
                </c:pt>
              </c:strCache>
            </c:strRef>
          </c:tx>
          <c:spPr>
            <a:ln w="28575" cap="rnd">
              <a:solidFill>
                <a:schemeClr val="tx1"/>
              </a:solidFill>
              <a:round/>
            </a:ln>
            <a:effectLst/>
          </c:spPr>
          <c:marker>
            <c:symbol val="none"/>
          </c:marker>
          <c:dLbls>
            <c:dLbl>
              <c:idx val="2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95B-437B-9219-A28B645B21EF}"/>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17'!$E$6:$AC$6</c:f>
              <c:numCache>
                <c:formatCode>0.0</c:formatCode>
                <c:ptCount val="25"/>
                <c:pt idx="10">
                  <c:v>63.412485692636331</c:v>
                </c:pt>
                <c:pt idx="11">
                  <c:v>66.268265260739852</c:v>
                </c:pt>
                <c:pt idx="12">
                  <c:v>68.35678147815743</c:v>
                </c:pt>
                <c:pt idx="13">
                  <c:v>69.615833926767721</c:v>
                </c:pt>
                <c:pt idx="14">
                  <c:v>70.074994888741287</c:v>
                </c:pt>
                <c:pt idx="15">
                  <c:v>69.986007635799794</c:v>
                </c:pt>
                <c:pt idx="16">
                  <c:v>69.236962646995252</c:v>
                </c:pt>
                <c:pt idx="17">
                  <c:v>67.906011195992122</c:v>
                </c:pt>
                <c:pt idx="18">
                  <c:v>66.100323720940452</c:v>
                </c:pt>
                <c:pt idx="19">
                  <c:v>63.837298130050613</c:v>
                </c:pt>
                <c:pt idx="20">
                  <c:v>61.257777805452697</c:v>
                </c:pt>
                <c:pt idx="21">
                  <c:v>58.749365507489635</c:v>
                </c:pt>
                <c:pt idx="22">
                  <c:v>56.842668434105683</c:v>
                </c:pt>
                <c:pt idx="23">
                  <c:v>55.028607851515723</c:v>
                </c:pt>
                <c:pt idx="24">
                  <c:v>53.304738804748389</c:v>
                </c:pt>
              </c:numCache>
            </c:numRef>
          </c:val>
          <c:smooth val="0"/>
          <c:extLst>
            <c:ext xmlns:c16="http://schemas.microsoft.com/office/drawing/2014/chart" uri="{C3380CC4-5D6E-409C-BE32-E72D297353CC}">
              <c16:uniqueId val="{00000001-C95B-437B-9219-A28B645B21EF}"/>
            </c:ext>
          </c:extLst>
        </c:ser>
        <c:ser>
          <c:idx val="3"/>
          <c:order val="4"/>
          <c:tx>
            <c:strRef>
              <c:f>'G 17'!$D$8</c:f>
              <c:strCache>
                <c:ptCount val="1"/>
                <c:pt idx="0">
                  <c:v>Lower sanction bands</c:v>
                </c:pt>
              </c:strCache>
            </c:strRef>
          </c:tx>
          <c:spPr>
            <a:ln w="28575" cap="rnd">
              <a:solidFill>
                <a:schemeClr val="accent4"/>
              </a:solidFill>
              <a:prstDash val="sysDash"/>
              <a:round/>
            </a:ln>
            <a:effectLst/>
          </c:spPr>
          <c:marker>
            <c:symbol val="none"/>
          </c:marker>
          <c:cat>
            <c:numRef>
              <c:f>'G 17'!$E$4:$AC$4</c:f>
              <c:numCache>
                <c:formatCode>General</c:formatCode>
                <c:ptCount val="25"/>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pt idx="20">
                  <c:v>2036</c:v>
                </c:pt>
                <c:pt idx="21">
                  <c:v>2037</c:v>
                </c:pt>
                <c:pt idx="22">
                  <c:v>2038</c:v>
                </c:pt>
                <c:pt idx="23">
                  <c:v>2039</c:v>
                </c:pt>
                <c:pt idx="24">
                  <c:v>2040</c:v>
                </c:pt>
              </c:numCache>
            </c:numRef>
          </c:cat>
          <c:val>
            <c:numRef>
              <c:f>'G 17'!$E$8:$AC$8</c:f>
              <c:numCache>
                <c:formatCode>0.0</c:formatCode>
                <c:ptCount val="25"/>
                <c:pt idx="0">
                  <c:v>50</c:v>
                </c:pt>
                <c:pt idx="1">
                  <c:v>50</c:v>
                </c:pt>
                <c:pt idx="2">
                  <c:v>49</c:v>
                </c:pt>
                <c:pt idx="3">
                  <c:v>48</c:v>
                </c:pt>
                <c:pt idx="4">
                  <c:v>47</c:v>
                </c:pt>
                <c:pt idx="5">
                  <c:v>46</c:v>
                </c:pt>
                <c:pt idx="6">
                  <c:v>45</c:v>
                </c:pt>
                <c:pt idx="7">
                  <c:v>44</c:v>
                </c:pt>
                <c:pt idx="8">
                  <c:v>43</c:v>
                </c:pt>
                <c:pt idx="9">
                  <c:v>42</c:v>
                </c:pt>
                <c:pt idx="10">
                  <c:v>41</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numCache>
            </c:numRef>
          </c:val>
          <c:smooth val="0"/>
          <c:extLst>
            <c:ext xmlns:c16="http://schemas.microsoft.com/office/drawing/2014/chart" uri="{C3380CC4-5D6E-409C-BE32-E72D297353CC}">
              <c16:uniqueId val="{00000003-C95B-437B-9219-A28B645B21EF}"/>
            </c:ext>
          </c:extLst>
        </c:ser>
        <c:dLbls>
          <c:showLegendKey val="0"/>
          <c:showVal val="0"/>
          <c:showCatName val="0"/>
          <c:showSerName val="0"/>
          <c:showPercent val="0"/>
          <c:showBubbleSize val="0"/>
        </c:dLbls>
        <c:marker val="1"/>
        <c:smooth val="0"/>
        <c:axId val="1533319247"/>
        <c:axId val="1172577135"/>
      </c:lineChart>
      <c:catAx>
        <c:axId val="1533319247"/>
        <c:scaling>
          <c:orientation val="minMax"/>
        </c:scaling>
        <c:delete val="0"/>
        <c:axPos val="b"/>
        <c:numFmt formatCode="General" sourceLinked="1"/>
        <c:majorTickMark val="none"/>
        <c:minorTickMark val="none"/>
        <c:tickLblPos val="nextTo"/>
        <c:spPr>
          <a:noFill/>
          <a:ln w="12700" cap="flat" cmpd="sng" algn="ctr">
            <a:solidFill>
              <a:schemeClr val="bg2"/>
            </a:solidFill>
            <a:round/>
          </a:ln>
          <a:effectLst/>
        </c:spPr>
        <c:txPr>
          <a:bodyPr rot="-2400000" spcFirstLastPara="1" vertOverflow="ellipsis"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172577135"/>
        <c:crosses val="autoZero"/>
        <c:auto val="1"/>
        <c:lblAlgn val="ctr"/>
        <c:lblOffset val="100"/>
        <c:noMultiLvlLbl val="0"/>
      </c:catAx>
      <c:valAx>
        <c:axId val="1172577135"/>
        <c:scaling>
          <c:orientation val="minMax"/>
          <c:max val="110"/>
        </c:scaling>
        <c:delete val="0"/>
        <c:axPos val="l"/>
        <c:majorGridlines>
          <c:spPr>
            <a:ln w="3175" cap="flat" cmpd="sng" algn="ctr">
              <a:solidFill>
                <a:schemeClr val="bg2">
                  <a:alpha val="2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1533319247"/>
        <c:crosses val="autoZero"/>
        <c:crossBetween val="between"/>
        <c:majorUnit val="10"/>
      </c:valAx>
      <c:spPr>
        <a:noFill/>
        <a:ln>
          <a:noFill/>
        </a:ln>
        <a:effectLst/>
      </c:spPr>
    </c:plotArea>
    <c:legend>
      <c:legendPos val="b"/>
      <c:legendEntry>
        <c:idx val="0"/>
        <c:delete val="1"/>
      </c:legendEntry>
      <c:legendEntry>
        <c:idx val="4"/>
        <c:delete val="1"/>
      </c:legendEntry>
      <c:layout>
        <c:manualLayout>
          <c:xMode val="edge"/>
          <c:yMode val="edge"/>
          <c:x val="7.6551064308127248E-2"/>
          <c:y val="0.1193942714829636"/>
          <c:w val="0.68885249053030462"/>
          <c:h val="9.980062315830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63768358742392E-2"/>
          <c:y val="8.4437714516454654E-2"/>
          <c:w val="0.91819511922711794"/>
          <c:h val="0.79444860218160807"/>
        </c:manualLayout>
      </c:layout>
      <c:areaChart>
        <c:grouping val="stacked"/>
        <c:varyColors val="0"/>
        <c:ser>
          <c:idx val="3"/>
          <c:order val="0"/>
          <c:spPr>
            <a:noFill/>
            <a:ln w="28575">
              <a:noFill/>
              <a:prstDash val="solid"/>
            </a:ln>
          </c:spPr>
          <c:cat>
            <c:numRef>
              <c:f>'G 18'!$G$4:$L$4</c:f>
              <c:numCache>
                <c:formatCode>General</c:formatCode>
                <c:ptCount val="6"/>
                <c:pt idx="0">
                  <c:v>2024</c:v>
                </c:pt>
                <c:pt idx="1">
                  <c:v>2025</c:v>
                </c:pt>
                <c:pt idx="2">
                  <c:v>2026</c:v>
                </c:pt>
                <c:pt idx="3">
                  <c:v>2027</c:v>
                </c:pt>
                <c:pt idx="4">
                  <c:v>2028</c:v>
                </c:pt>
                <c:pt idx="5">
                  <c:v>2029</c:v>
                </c:pt>
              </c:numCache>
            </c:numRef>
          </c:cat>
          <c:val>
            <c:numRef>
              <c:f>'G 18'!$G$5:$L$5</c:f>
              <c:numCache>
                <c:formatCode>0.0</c:formatCode>
                <c:ptCount val="6"/>
                <c:pt idx="0">
                  <c:v>5.9629625804031736</c:v>
                </c:pt>
                <c:pt idx="1">
                  <c:v>5.0884608204738164</c:v>
                </c:pt>
                <c:pt idx="2">
                  <c:v>3.9443369752340782</c:v>
                </c:pt>
                <c:pt idx="3">
                  <c:v>4.017233175819662</c:v>
                </c:pt>
                <c:pt idx="4">
                  <c:v>3.0791056377988473</c:v>
                </c:pt>
                <c:pt idx="5">
                  <c:v>3.415988897008436</c:v>
                </c:pt>
              </c:numCache>
            </c:numRef>
          </c:val>
          <c:extLst>
            <c:ext xmlns:c16="http://schemas.microsoft.com/office/drawing/2014/chart" uri="{C3380CC4-5D6E-409C-BE32-E72D297353CC}">
              <c16:uniqueId val="{00000000-23FF-4251-BADF-E82ABACEC227}"/>
            </c:ext>
          </c:extLst>
        </c:ser>
        <c:ser>
          <c:idx val="5"/>
          <c:order val="1"/>
          <c:spPr>
            <a:solidFill>
              <a:srgbClr val="C8E7F5"/>
            </a:solidFill>
            <a:ln w="28575">
              <a:noFill/>
            </a:ln>
          </c:spPr>
          <c:cat>
            <c:numRef>
              <c:f>'G 18'!$G$4:$L$4</c:f>
              <c:numCache>
                <c:formatCode>General</c:formatCode>
                <c:ptCount val="6"/>
                <c:pt idx="0">
                  <c:v>2024</c:v>
                </c:pt>
                <c:pt idx="1">
                  <c:v>2025</c:v>
                </c:pt>
                <c:pt idx="2">
                  <c:v>2026</c:v>
                </c:pt>
                <c:pt idx="3">
                  <c:v>2027</c:v>
                </c:pt>
                <c:pt idx="4">
                  <c:v>2028</c:v>
                </c:pt>
                <c:pt idx="5">
                  <c:v>2029</c:v>
                </c:pt>
              </c:numCache>
            </c:numRef>
          </c:cat>
          <c:val>
            <c:numRef>
              <c:f>'G 18'!$G$6:$L$6</c:f>
              <c:numCache>
                <c:formatCode>0.0</c:formatCode>
                <c:ptCount val="6"/>
                <c:pt idx="0">
                  <c:v>0</c:v>
                </c:pt>
                <c:pt idx="1">
                  <c:v>0</c:v>
                </c:pt>
                <c:pt idx="2">
                  <c:v>0.11217447857076213</c:v>
                </c:pt>
                <c:pt idx="3">
                  <c:v>7.4168148533793499E-2</c:v>
                </c:pt>
                <c:pt idx="4">
                  <c:v>0.61235778670243812</c:v>
                </c:pt>
                <c:pt idx="5">
                  <c:v>0.25053301724646104</c:v>
                </c:pt>
              </c:numCache>
            </c:numRef>
          </c:val>
          <c:extLst>
            <c:ext xmlns:c16="http://schemas.microsoft.com/office/drawing/2014/chart" uri="{C3380CC4-5D6E-409C-BE32-E72D297353CC}">
              <c16:uniqueId val="{00000001-23FF-4251-BADF-E82ABACEC227}"/>
            </c:ext>
          </c:extLst>
        </c:ser>
        <c:ser>
          <c:idx val="4"/>
          <c:order val="3"/>
          <c:spPr>
            <a:solidFill>
              <a:srgbClr val="2EAAE1"/>
            </a:solidFill>
          </c:spPr>
          <c:cat>
            <c:numRef>
              <c:f>'G 18'!$G$4:$L$4</c:f>
              <c:numCache>
                <c:formatCode>General</c:formatCode>
                <c:ptCount val="6"/>
                <c:pt idx="0">
                  <c:v>2024</c:v>
                </c:pt>
                <c:pt idx="1">
                  <c:v>2025</c:v>
                </c:pt>
                <c:pt idx="2">
                  <c:v>2026</c:v>
                </c:pt>
                <c:pt idx="3">
                  <c:v>2027</c:v>
                </c:pt>
                <c:pt idx="4">
                  <c:v>2028</c:v>
                </c:pt>
                <c:pt idx="5">
                  <c:v>2029</c:v>
                </c:pt>
              </c:numCache>
            </c:numRef>
          </c:cat>
          <c:val>
            <c:numRef>
              <c:f>'G 18'!$G$8:$L$8</c:f>
              <c:numCache>
                <c:formatCode>0.0</c:formatCode>
                <c:ptCount val="6"/>
                <c:pt idx="0">
                  <c:v>0</c:v>
                </c:pt>
                <c:pt idx="1">
                  <c:v>0</c:v>
                </c:pt>
                <c:pt idx="2">
                  <c:v>0.18438460722622896</c:v>
                </c:pt>
                <c:pt idx="3">
                  <c:v>0.37457444699050946</c:v>
                </c:pt>
                <c:pt idx="4">
                  <c:v>0.42673317019548751</c:v>
                </c:pt>
                <c:pt idx="5">
                  <c:v>0.33962345985813247</c:v>
                </c:pt>
              </c:numCache>
            </c:numRef>
          </c:val>
          <c:extLst>
            <c:ext xmlns:c16="http://schemas.microsoft.com/office/drawing/2014/chart" uri="{C3380CC4-5D6E-409C-BE32-E72D297353CC}">
              <c16:uniqueId val="{00000002-23FF-4251-BADF-E82ABACEC227}"/>
            </c:ext>
          </c:extLst>
        </c:ser>
        <c:ser>
          <c:idx val="2"/>
          <c:order val="4"/>
          <c:spPr>
            <a:solidFill>
              <a:srgbClr val="C8E7F5"/>
            </a:solidFill>
          </c:spPr>
          <c:cat>
            <c:numRef>
              <c:f>'G 18'!$G$4:$L$4</c:f>
              <c:numCache>
                <c:formatCode>General</c:formatCode>
                <c:ptCount val="6"/>
                <c:pt idx="0">
                  <c:v>2024</c:v>
                </c:pt>
                <c:pt idx="1">
                  <c:v>2025</c:v>
                </c:pt>
                <c:pt idx="2">
                  <c:v>2026</c:v>
                </c:pt>
                <c:pt idx="3">
                  <c:v>2027</c:v>
                </c:pt>
                <c:pt idx="4">
                  <c:v>2028</c:v>
                </c:pt>
                <c:pt idx="5">
                  <c:v>2029</c:v>
                </c:pt>
              </c:numCache>
            </c:numRef>
          </c:cat>
          <c:val>
            <c:numRef>
              <c:f>'G 18'!$G$9:$L$9</c:f>
              <c:numCache>
                <c:formatCode>0.0</c:formatCode>
                <c:ptCount val="6"/>
                <c:pt idx="0">
                  <c:v>0</c:v>
                </c:pt>
                <c:pt idx="1">
                  <c:v>0</c:v>
                </c:pt>
                <c:pt idx="2">
                  <c:v>0.31531381472178754</c:v>
                </c:pt>
                <c:pt idx="3">
                  <c:v>0.1913558631176917</c:v>
                </c:pt>
                <c:pt idx="4">
                  <c:v>0.70927228445285184</c:v>
                </c:pt>
                <c:pt idx="5">
                  <c:v>0.17417129683422683</c:v>
                </c:pt>
              </c:numCache>
            </c:numRef>
          </c:val>
          <c:extLst>
            <c:ext xmlns:c16="http://schemas.microsoft.com/office/drawing/2014/chart" uri="{C3380CC4-5D6E-409C-BE32-E72D297353CC}">
              <c16:uniqueId val="{00000003-23FF-4251-BADF-E82ABACEC227}"/>
            </c:ext>
          </c:extLst>
        </c:ser>
        <c:dLbls>
          <c:showLegendKey val="0"/>
          <c:showVal val="0"/>
          <c:showCatName val="0"/>
          <c:showSerName val="0"/>
          <c:showPercent val="0"/>
          <c:showBubbleSize val="0"/>
        </c:dLbls>
        <c:axId val="316009664"/>
        <c:axId val="316013192"/>
      </c:areaChart>
      <c:lineChart>
        <c:grouping val="standard"/>
        <c:varyColors val="0"/>
        <c:ser>
          <c:idx val="1"/>
          <c:order val="2"/>
          <c:tx>
            <c:strRef>
              <c:f>'G 18'!$C$11</c:f>
              <c:strCache>
                <c:ptCount val="1"/>
                <c:pt idx="0">
                  <c:v>medián Výboru</c:v>
                </c:pt>
              </c:strCache>
            </c:strRef>
          </c:tx>
          <c:spPr>
            <a:ln w="19050">
              <a:solidFill>
                <a:srgbClr val="686767"/>
              </a:solidFill>
              <a:prstDash val="dash"/>
            </a:ln>
          </c:spPr>
          <c:marker>
            <c:symbol val="none"/>
          </c:marker>
          <c:cat>
            <c:numRef>
              <c:f>'G 18'!$G$4:$L$4</c:f>
              <c:numCache>
                <c:formatCode>General</c:formatCode>
                <c:ptCount val="6"/>
                <c:pt idx="0">
                  <c:v>2024</c:v>
                </c:pt>
                <c:pt idx="1">
                  <c:v>2025</c:v>
                </c:pt>
                <c:pt idx="2">
                  <c:v>2026</c:v>
                </c:pt>
                <c:pt idx="3">
                  <c:v>2027</c:v>
                </c:pt>
                <c:pt idx="4">
                  <c:v>2028</c:v>
                </c:pt>
                <c:pt idx="5">
                  <c:v>2029</c:v>
                </c:pt>
              </c:numCache>
            </c:numRef>
          </c:cat>
          <c:val>
            <c:numRef>
              <c:f>'G 18'!$G$11:$L$11</c:f>
              <c:numCache>
                <c:formatCode>0.0</c:formatCode>
                <c:ptCount val="6"/>
                <c:pt idx="0">
                  <c:v>5.9629625804031736</c:v>
                </c:pt>
                <c:pt idx="1">
                  <c:v>5.0884608204738164</c:v>
                </c:pt>
                <c:pt idx="2">
                  <c:v>4.2096734689877602</c:v>
                </c:pt>
                <c:pt idx="3">
                  <c:v>4.425412650413878</c:v>
                </c:pt>
                <c:pt idx="4">
                  <c:v>3.9445093413136156</c:v>
                </c:pt>
                <c:pt idx="5">
                  <c:v>3.8179351931599337</c:v>
                </c:pt>
              </c:numCache>
            </c:numRef>
          </c:val>
          <c:smooth val="0"/>
          <c:extLst>
            <c:ext xmlns:c16="http://schemas.microsoft.com/office/drawing/2014/chart" uri="{C3380CC4-5D6E-409C-BE32-E72D297353CC}">
              <c16:uniqueId val="{00000004-23FF-4251-BADF-E82ABACEC227}"/>
            </c:ext>
          </c:extLst>
        </c:ser>
        <c:ser>
          <c:idx val="0"/>
          <c:order val="5"/>
          <c:tx>
            <c:strRef>
              <c:f>'G 18'!$C$10</c:f>
              <c:strCache>
                <c:ptCount val="1"/>
                <c:pt idx="0">
                  <c:v>prognóza MF SR</c:v>
                </c:pt>
              </c:strCache>
            </c:strRef>
          </c:tx>
          <c:spPr>
            <a:ln w="19050">
              <a:solidFill>
                <a:srgbClr val="686767"/>
              </a:solidFill>
            </a:ln>
          </c:spPr>
          <c:marker>
            <c:symbol val="none"/>
          </c:marker>
          <c:cat>
            <c:numRef>
              <c:f>'G 18'!$G$4:$L$4</c:f>
              <c:numCache>
                <c:formatCode>General</c:formatCode>
                <c:ptCount val="6"/>
                <c:pt idx="0">
                  <c:v>2024</c:v>
                </c:pt>
                <c:pt idx="1">
                  <c:v>2025</c:v>
                </c:pt>
                <c:pt idx="2">
                  <c:v>2026</c:v>
                </c:pt>
                <c:pt idx="3">
                  <c:v>2027</c:v>
                </c:pt>
                <c:pt idx="4">
                  <c:v>2028</c:v>
                </c:pt>
                <c:pt idx="5">
                  <c:v>2029</c:v>
                </c:pt>
              </c:numCache>
            </c:numRef>
          </c:cat>
          <c:val>
            <c:numRef>
              <c:f>'G 18'!$G$10:$L$10</c:f>
              <c:numCache>
                <c:formatCode>0.0</c:formatCode>
                <c:ptCount val="6"/>
                <c:pt idx="0">
                  <c:v>5.9629625804031736</c:v>
                </c:pt>
                <c:pt idx="1">
                  <c:v>5.0884608204738164</c:v>
                </c:pt>
                <c:pt idx="2">
                  <c:v>4.1006346797200282</c:v>
                </c:pt>
                <c:pt idx="3">
                  <c:v>4.1586218414190155</c:v>
                </c:pt>
                <c:pt idx="4">
                  <c:v>3.9221900306394106</c:v>
                </c:pt>
                <c:pt idx="5">
                  <c:v>3.6960629469724715</c:v>
                </c:pt>
              </c:numCache>
            </c:numRef>
          </c:val>
          <c:smooth val="0"/>
          <c:extLst>
            <c:ext xmlns:c16="http://schemas.microsoft.com/office/drawing/2014/chart" uri="{C3380CC4-5D6E-409C-BE32-E72D297353CC}">
              <c16:uniqueId val="{00000005-23FF-4251-BADF-E82ABACEC227}"/>
            </c:ext>
          </c:extLst>
        </c:ser>
        <c:dLbls>
          <c:showLegendKey val="0"/>
          <c:showVal val="0"/>
          <c:showCatName val="0"/>
          <c:showSerName val="0"/>
          <c:showPercent val="0"/>
          <c:showBubbleSize val="0"/>
        </c:dLbls>
        <c:marker val="1"/>
        <c:smooth val="0"/>
        <c:axId val="316009664"/>
        <c:axId val="316013192"/>
      </c:lineChart>
      <c:catAx>
        <c:axId val="316009664"/>
        <c:scaling>
          <c:orientation val="minMax"/>
        </c:scaling>
        <c:delete val="0"/>
        <c:axPos val="b"/>
        <c:numFmt formatCode="General" sourceLinked="0"/>
        <c:majorTickMark val="none"/>
        <c:minorTickMark val="none"/>
        <c:tickLblPos val="low"/>
        <c:spPr>
          <a:ln w="12700">
            <a:solidFill>
              <a:srgbClr val="686767"/>
            </a:solidFill>
          </a:ln>
        </c:spPr>
        <c:txPr>
          <a:bodyPr rot="0" vert="horz"/>
          <a:lstStyle/>
          <a:p>
            <a:pPr>
              <a:defRPr/>
            </a:pPr>
            <a:endParaRPr lang="sk-SK"/>
          </a:p>
        </c:txPr>
        <c:crossAx val="316013192"/>
        <c:crosses val="autoZero"/>
        <c:auto val="1"/>
        <c:lblAlgn val="ctr"/>
        <c:lblOffset val="100"/>
        <c:noMultiLvlLbl val="0"/>
      </c:catAx>
      <c:valAx>
        <c:axId val="316013192"/>
        <c:scaling>
          <c:orientation val="minMax"/>
        </c:scaling>
        <c:delete val="0"/>
        <c:axPos val="l"/>
        <c:majorGridlines>
          <c:spPr>
            <a:ln w="3175">
              <a:solidFill>
                <a:srgbClr val="686767">
                  <a:alpha val="25000"/>
                </a:srgbClr>
              </a:solidFill>
              <a:prstDash val="sysDot"/>
            </a:ln>
          </c:spPr>
        </c:majorGridlines>
        <c:numFmt formatCode="#,##0" sourceLinked="0"/>
        <c:majorTickMark val="out"/>
        <c:minorTickMark val="none"/>
        <c:tickLblPos val="nextTo"/>
        <c:spPr>
          <a:ln w="12700">
            <a:solidFill>
              <a:srgbClr val="686767"/>
            </a:solidFill>
          </a:ln>
        </c:spPr>
        <c:txPr>
          <a:bodyPr rot="0" vert="horz"/>
          <a:lstStyle/>
          <a:p>
            <a:pPr>
              <a:defRPr/>
            </a:pPr>
            <a:endParaRPr lang="sk-SK"/>
          </a:p>
        </c:txPr>
        <c:crossAx val="316009664"/>
        <c:crosses val="autoZero"/>
        <c:crossBetween val="between"/>
      </c:valAx>
      <c:spPr>
        <a:noFill/>
        <a:ln>
          <a:noFill/>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13540371421907296"/>
          <c:y val="6.2079029112186677E-3"/>
          <c:w val="0.75950190214987179"/>
          <c:h val="0.12248677023480173"/>
        </c:manualLayout>
      </c:layout>
      <c:overlay val="1"/>
    </c:legend>
    <c:plotVisOnly val="1"/>
    <c:dispBlanksAs val="gap"/>
    <c:showDLblsOverMax val="0"/>
  </c:chart>
  <c:spPr>
    <a:noFill/>
    <a:ln>
      <a:noFill/>
    </a:ln>
  </c:spPr>
  <c:txPr>
    <a:bodyPr/>
    <a:lstStyle/>
    <a:p>
      <a:pPr>
        <a:defRPr sz="1000" b="0" i="0" u="none" strike="noStrike" baseline="0">
          <a:solidFill>
            <a:sysClr val="windowText" lastClr="000000"/>
          </a:solidFill>
          <a:latin typeface="Arial Narrow" panose="020B0606020202030204" pitchFamily="34" charset="0"/>
          <a:ea typeface="Calibri"/>
          <a:cs typeface="Calibri"/>
        </a:defRPr>
      </a:pPr>
      <a:endParaRPr lang="sk-SK"/>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63768358742392E-2"/>
          <c:y val="8.4437714516454654E-2"/>
          <c:w val="0.91819511922711794"/>
          <c:h val="0.79444860218160807"/>
        </c:manualLayout>
      </c:layout>
      <c:areaChart>
        <c:grouping val="stacked"/>
        <c:varyColors val="0"/>
        <c:ser>
          <c:idx val="3"/>
          <c:order val="0"/>
          <c:spPr>
            <a:noFill/>
            <a:ln w="28575">
              <a:noFill/>
              <a:prstDash val="solid"/>
            </a:ln>
          </c:spPr>
          <c:cat>
            <c:numRef>
              <c:f>'G 18'!$G$4:$L$4</c:f>
              <c:numCache>
                <c:formatCode>General</c:formatCode>
                <c:ptCount val="6"/>
                <c:pt idx="0">
                  <c:v>2024</c:v>
                </c:pt>
                <c:pt idx="1">
                  <c:v>2025</c:v>
                </c:pt>
                <c:pt idx="2">
                  <c:v>2026</c:v>
                </c:pt>
                <c:pt idx="3">
                  <c:v>2027</c:v>
                </c:pt>
                <c:pt idx="4">
                  <c:v>2028</c:v>
                </c:pt>
                <c:pt idx="5">
                  <c:v>2029</c:v>
                </c:pt>
              </c:numCache>
            </c:numRef>
          </c:cat>
          <c:val>
            <c:numRef>
              <c:f>'G 18'!$G$5:$L$5</c:f>
              <c:numCache>
                <c:formatCode>0.0</c:formatCode>
                <c:ptCount val="6"/>
                <c:pt idx="0">
                  <c:v>5.9629625804031736</c:v>
                </c:pt>
                <c:pt idx="1">
                  <c:v>5.0884608204738164</c:v>
                </c:pt>
                <c:pt idx="2">
                  <c:v>3.9443369752340782</c:v>
                </c:pt>
                <c:pt idx="3">
                  <c:v>4.017233175819662</c:v>
                </c:pt>
                <c:pt idx="4">
                  <c:v>3.0791056377988473</c:v>
                </c:pt>
                <c:pt idx="5">
                  <c:v>3.415988897008436</c:v>
                </c:pt>
              </c:numCache>
            </c:numRef>
          </c:val>
          <c:extLst>
            <c:ext xmlns:c16="http://schemas.microsoft.com/office/drawing/2014/chart" uri="{C3380CC4-5D6E-409C-BE32-E72D297353CC}">
              <c16:uniqueId val="{00000000-DDA0-445D-9E11-9458B95DAA55}"/>
            </c:ext>
          </c:extLst>
        </c:ser>
        <c:ser>
          <c:idx val="5"/>
          <c:order val="1"/>
          <c:spPr>
            <a:solidFill>
              <a:srgbClr val="C8E7F5"/>
            </a:solidFill>
            <a:ln w="28575">
              <a:noFill/>
            </a:ln>
          </c:spPr>
          <c:cat>
            <c:numRef>
              <c:f>'G 18'!$G$4:$L$4</c:f>
              <c:numCache>
                <c:formatCode>General</c:formatCode>
                <c:ptCount val="6"/>
                <c:pt idx="0">
                  <c:v>2024</c:v>
                </c:pt>
                <c:pt idx="1">
                  <c:v>2025</c:v>
                </c:pt>
                <c:pt idx="2">
                  <c:v>2026</c:v>
                </c:pt>
                <c:pt idx="3">
                  <c:v>2027</c:v>
                </c:pt>
                <c:pt idx="4">
                  <c:v>2028</c:v>
                </c:pt>
                <c:pt idx="5">
                  <c:v>2029</c:v>
                </c:pt>
              </c:numCache>
            </c:numRef>
          </c:cat>
          <c:val>
            <c:numRef>
              <c:f>'G 18'!$G$6:$L$6</c:f>
              <c:numCache>
                <c:formatCode>0.0</c:formatCode>
                <c:ptCount val="6"/>
                <c:pt idx="0">
                  <c:v>0</c:v>
                </c:pt>
                <c:pt idx="1">
                  <c:v>0</c:v>
                </c:pt>
                <c:pt idx="2">
                  <c:v>0.11217447857076213</c:v>
                </c:pt>
                <c:pt idx="3">
                  <c:v>7.4168148533793499E-2</c:v>
                </c:pt>
                <c:pt idx="4">
                  <c:v>0.61235778670243812</c:v>
                </c:pt>
                <c:pt idx="5">
                  <c:v>0.25053301724646104</c:v>
                </c:pt>
              </c:numCache>
            </c:numRef>
          </c:val>
          <c:extLst>
            <c:ext xmlns:c16="http://schemas.microsoft.com/office/drawing/2014/chart" uri="{C3380CC4-5D6E-409C-BE32-E72D297353CC}">
              <c16:uniqueId val="{00000001-DDA0-445D-9E11-9458B95DAA55}"/>
            </c:ext>
          </c:extLst>
        </c:ser>
        <c:ser>
          <c:idx val="4"/>
          <c:order val="3"/>
          <c:spPr>
            <a:solidFill>
              <a:srgbClr val="2EAAE1"/>
            </a:solidFill>
          </c:spPr>
          <c:cat>
            <c:numRef>
              <c:f>'G 18'!$G$4:$L$4</c:f>
              <c:numCache>
                <c:formatCode>General</c:formatCode>
                <c:ptCount val="6"/>
                <c:pt idx="0">
                  <c:v>2024</c:v>
                </c:pt>
                <c:pt idx="1">
                  <c:v>2025</c:v>
                </c:pt>
                <c:pt idx="2">
                  <c:v>2026</c:v>
                </c:pt>
                <c:pt idx="3">
                  <c:v>2027</c:v>
                </c:pt>
                <c:pt idx="4">
                  <c:v>2028</c:v>
                </c:pt>
                <c:pt idx="5">
                  <c:v>2029</c:v>
                </c:pt>
              </c:numCache>
            </c:numRef>
          </c:cat>
          <c:val>
            <c:numRef>
              <c:f>'G 18'!$G$8:$L$8</c:f>
              <c:numCache>
                <c:formatCode>0.0</c:formatCode>
                <c:ptCount val="6"/>
                <c:pt idx="0">
                  <c:v>0</c:v>
                </c:pt>
                <c:pt idx="1">
                  <c:v>0</c:v>
                </c:pt>
                <c:pt idx="2">
                  <c:v>0.18438460722622896</c:v>
                </c:pt>
                <c:pt idx="3">
                  <c:v>0.37457444699050946</c:v>
                </c:pt>
                <c:pt idx="4">
                  <c:v>0.42673317019548751</c:v>
                </c:pt>
                <c:pt idx="5">
                  <c:v>0.33962345985813247</c:v>
                </c:pt>
              </c:numCache>
            </c:numRef>
          </c:val>
          <c:extLst>
            <c:ext xmlns:c16="http://schemas.microsoft.com/office/drawing/2014/chart" uri="{C3380CC4-5D6E-409C-BE32-E72D297353CC}">
              <c16:uniqueId val="{00000002-DDA0-445D-9E11-9458B95DAA55}"/>
            </c:ext>
          </c:extLst>
        </c:ser>
        <c:ser>
          <c:idx val="2"/>
          <c:order val="4"/>
          <c:spPr>
            <a:solidFill>
              <a:srgbClr val="C8E7F5"/>
            </a:solidFill>
          </c:spPr>
          <c:cat>
            <c:numRef>
              <c:f>'G 18'!$G$4:$L$4</c:f>
              <c:numCache>
                <c:formatCode>General</c:formatCode>
                <c:ptCount val="6"/>
                <c:pt idx="0">
                  <c:v>2024</c:v>
                </c:pt>
                <c:pt idx="1">
                  <c:v>2025</c:v>
                </c:pt>
                <c:pt idx="2">
                  <c:v>2026</c:v>
                </c:pt>
                <c:pt idx="3">
                  <c:v>2027</c:v>
                </c:pt>
                <c:pt idx="4">
                  <c:v>2028</c:v>
                </c:pt>
                <c:pt idx="5">
                  <c:v>2029</c:v>
                </c:pt>
              </c:numCache>
            </c:numRef>
          </c:cat>
          <c:val>
            <c:numRef>
              <c:f>'G 18'!$G$9:$L$9</c:f>
              <c:numCache>
                <c:formatCode>0.0</c:formatCode>
                <c:ptCount val="6"/>
                <c:pt idx="0">
                  <c:v>0</c:v>
                </c:pt>
                <c:pt idx="1">
                  <c:v>0</c:v>
                </c:pt>
                <c:pt idx="2">
                  <c:v>0.31531381472178754</c:v>
                </c:pt>
                <c:pt idx="3">
                  <c:v>0.1913558631176917</c:v>
                </c:pt>
                <c:pt idx="4">
                  <c:v>0.70927228445285184</c:v>
                </c:pt>
                <c:pt idx="5">
                  <c:v>0.17417129683422683</c:v>
                </c:pt>
              </c:numCache>
            </c:numRef>
          </c:val>
          <c:extLst>
            <c:ext xmlns:c16="http://schemas.microsoft.com/office/drawing/2014/chart" uri="{C3380CC4-5D6E-409C-BE32-E72D297353CC}">
              <c16:uniqueId val="{00000003-DDA0-445D-9E11-9458B95DAA55}"/>
            </c:ext>
          </c:extLst>
        </c:ser>
        <c:dLbls>
          <c:showLegendKey val="0"/>
          <c:showVal val="0"/>
          <c:showCatName val="0"/>
          <c:showSerName val="0"/>
          <c:showPercent val="0"/>
          <c:showBubbleSize val="0"/>
        </c:dLbls>
        <c:axId val="316009664"/>
        <c:axId val="316013192"/>
      </c:areaChart>
      <c:lineChart>
        <c:grouping val="standard"/>
        <c:varyColors val="0"/>
        <c:ser>
          <c:idx val="1"/>
          <c:order val="2"/>
          <c:tx>
            <c:strRef>
              <c:f>'G 18'!$D$11</c:f>
              <c:strCache>
                <c:ptCount val="1"/>
                <c:pt idx="0">
                  <c:v>MFC median</c:v>
                </c:pt>
              </c:strCache>
            </c:strRef>
          </c:tx>
          <c:spPr>
            <a:ln w="19050">
              <a:solidFill>
                <a:srgbClr val="686767"/>
              </a:solidFill>
              <a:prstDash val="dash"/>
            </a:ln>
          </c:spPr>
          <c:marker>
            <c:symbol val="none"/>
          </c:marker>
          <c:cat>
            <c:numRef>
              <c:f>'G 18'!$G$4:$L$4</c:f>
              <c:numCache>
                <c:formatCode>General</c:formatCode>
                <c:ptCount val="6"/>
                <c:pt idx="0">
                  <c:v>2024</c:v>
                </c:pt>
                <c:pt idx="1">
                  <c:v>2025</c:v>
                </c:pt>
                <c:pt idx="2">
                  <c:v>2026</c:v>
                </c:pt>
                <c:pt idx="3">
                  <c:v>2027</c:v>
                </c:pt>
                <c:pt idx="4">
                  <c:v>2028</c:v>
                </c:pt>
                <c:pt idx="5">
                  <c:v>2029</c:v>
                </c:pt>
              </c:numCache>
            </c:numRef>
          </c:cat>
          <c:val>
            <c:numRef>
              <c:f>'G 18'!$G$11:$L$11</c:f>
              <c:numCache>
                <c:formatCode>0.0</c:formatCode>
                <c:ptCount val="6"/>
                <c:pt idx="0">
                  <c:v>5.9629625804031736</c:v>
                </c:pt>
                <c:pt idx="1">
                  <c:v>5.0884608204738164</c:v>
                </c:pt>
                <c:pt idx="2">
                  <c:v>4.2096734689877602</c:v>
                </c:pt>
                <c:pt idx="3">
                  <c:v>4.425412650413878</c:v>
                </c:pt>
                <c:pt idx="4">
                  <c:v>3.9445093413136156</c:v>
                </c:pt>
                <c:pt idx="5">
                  <c:v>3.8179351931599337</c:v>
                </c:pt>
              </c:numCache>
            </c:numRef>
          </c:val>
          <c:smooth val="0"/>
          <c:extLst>
            <c:ext xmlns:c16="http://schemas.microsoft.com/office/drawing/2014/chart" uri="{C3380CC4-5D6E-409C-BE32-E72D297353CC}">
              <c16:uniqueId val="{00000004-DDA0-445D-9E11-9458B95DAA55}"/>
            </c:ext>
          </c:extLst>
        </c:ser>
        <c:ser>
          <c:idx val="0"/>
          <c:order val="5"/>
          <c:tx>
            <c:strRef>
              <c:f>'G 18'!$D$10</c:f>
              <c:strCache>
                <c:ptCount val="1"/>
                <c:pt idx="0">
                  <c:v>MoF forecast</c:v>
                </c:pt>
              </c:strCache>
            </c:strRef>
          </c:tx>
          <c:spPr>
            <a:ln w="19050">
              <a:solidFill>
                <a:srgbClr val="686767"/>
              </a:solidFill>
            </a:ln>
          </c:spPr>
          <c:marker>
            <c:symbol val="none"/>
          </c:marker>
          <c:cat>
            <c:numRef>
              <c:f>'G 18'!$G$4:$L$4</c:f>
              <c:numCache>
                <c:formatCode>General</c:formatCode>
                <c:ptCount val="6"/>
                <c:pt idx="0">
                  <c:v>2024</c:v>
                </c:pt>
                <c:pt idx="1">
                  <c:v>2025</c:v>
                </c:pt>
                <c:pt idx="2">
                  <c:v>2026</c:v>
                </c:pt>
                <c:pt idx="3">
                  <c:v>2027</c:v>
                </c:pt>
                <c:pt idx="4">
                  <c:v>2028</c:v>
                </c:pt>
                <c:pt idx="5">
                  <c:v>2029</c:v>
                </c:pt>
              </c:numCache>
            </c:numRef>
          </c:cat>
          <c:val>
            <c:numRef>
              <c:f>'G 18'!$G$10:$L$10</c:f>
              <c:numCache>
                <c:formatCode>0.0</c:formatCode>
                <c:ptCount val="6"/>
                <c:pt idx="0">
                  <c:v>5.9629625804031736</c:v>
                </c:pt>
                <c:pt idx="1">
                  <c:v>5.0884608204738164</c:v>
                </c:pt>
                <c:pt idx="2">
                  <c:v>4.1006346797200282</c:v>
                </c:pt>
                <c:pt idx="3">
                  <c:v>4.1586218414190155</c:v>
                </c:pt>
                <c:pt idx="4">
                  <c:v>3.9221900306394106</c:v>
                </c:pt>
                <c:pt idx="5">
                  <c:v>3.6960629469724715</c:v>
                </c:pt>
              </c:numCache>
            </c:numRef>
          </c:val>
          <c:smooth val="0"/>
          <c:extLst>
            <c:ext xmlns:c16="http://schemas.microsoft.com/office/drawing/2014/chart" uri="{C3380CC4-5D6E-409C-BE32-E72D297353CC}">
              <c16:uniqueId val="{00000005-DDA0-445D-9E11-9458B95DAA55}"/>
            </c:ext>
          </c:extLst>
        </c:ser>
        <c:dLbls>
          <c:showLegendKey val="0"/>
          <c:showVal val="0"/>
          <c:showCatName val="0"/>
          <c:showSerName val="0"/>
          <c:showPercent val="0"/>
          <c:showBubbleSize val="0"/>
        </c:dLbls>
        <c:marker val="1"/>
        <c:smooth val="0"/>
        <c:axId val="316009664"/>
        <c:axId val="316013192"/>
      </c:lineChart>
      <c:catAx>
        <c:axId val="316009664"/>
        <c:scaling>
          <c:orientation val="minMax"/>
        </c:scaling>
        <c:delete val="0"/>
        <c:axPos val="b"/>
        <c:numFmt formatCode="General" sourceLinked="0"/>
        <c:majorTickMark val="none"/>
        <c:minorTickMark val="none"/>
        <c:tickLblPos val="low"/>
        <c:spPr>
          <a:ln w="12700">
            <a:solidFill>
              <a:srgbClr val="686767"/>
            </a:solidFill>
          </a:ln>
        </c:spPr>
        <c:txPr>
          <a:bodyPr rot="0" vert="horz"/>
          <a:lstStyle/>
          <a:p>
            <a:pPr>
              <a:defRPr/>
            </a:pPr>
            <a:endParaRPr lang="sk-SK"/>
          </a:p>
        </c:txPr>
        <c:crossAx val="316013192"/>
        <c:crosses val="autoZero"/>
        <c:auto val="1"/>
        <c:lblAlgn val="ctr"/>
        <c:lblOffset val="100"/>
        <c:noMultiLvlLbl val="0"/>
      </c:catAx>
      <c:valAx>
        <c:axId val="316013192"/>
        <c:scaling>
          <c:orientation val="minMax"/>
        </c:scaling>
        <c:delete val="0"/>
        <c:axPos val="l"/>
        <c:majorGridlines>
          <c:spPr>
            <a:ln w="3175">
              <a:solidFill>
                <a:srgbClr val="686767">
                  <a:alpha val="25000"/>
                </a:srgbClr>
              </a:solidFill>
              <a:prstDash val="sysDot"/>
            </a:ln>
          </c:spPr>
        </c:majorGridlines>
        <c:numFmt formatCode="#,##0" sourceLinked="0"/>
        <c:majorTickMark val="out"/>
        <c:minorTickMark val="none"/>
        <c:tickLblPos val="nextTo"/>
        <c:spPr>
          <a:ln w="12700">
            <a:solidFill>
              <a:srgbClr val="686767"/>
            </a:solidFill>
          </a:ln>
        </c:spPr>
        <c:txPr>
          <a:bodyPr rot="0" vert="horz"/>
          <a:lstStyle/>
          <a:p>
            <a:pPr>
              <a:defRPr/>
            </a:pPr>
            <a:endParaRPr lang="sk-SK"/>
          </a:p>
        </c:txPr>
        <c:crossAx val="316009664"/>
        <c:crosses val="autoZero"/>
        <c:crossBetween val="between"/>
      </c:valAx>
      <c:spPr>
        <a:noFill/>
        <a:ln>
          <a:noFill/>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13540371421907296"/>
          <c:y val="6.2079029112186677E-3"/>
          <c:w val="0.75950190214987179"/>
          <c:h val="0.12248677023480173"/>
        </c:manualLayout>
      </c:layout>
      <c:overlay val="1"/>
    </c:legend>
    <c:plotVisOnly val="1"/>
    <c:dispBlanksAs val="gap"/>
    <c:showDLblsOverMax val="0"/>
  </c:chart>
  <c:spPr>
    <a:noFill/>
    <a:ln>
      <a:noFill/>
    </a:ln>
  </c:spPr>
  <c:txPr>
    <a:bodyPr/>
    <a:lstStyle/>
    <a:p>
      <a:pPr>
        <a:defRPr sz="1000" b="0" i="0" u="none" strike="noStrike" baseline="0">
          <a:solidFill>
            <a:sysClr val="windowText" lastClr="000000"/>
          </a:solidFill>
          <a:latin typeface="Arial Narrow" panose="020B0606020202030204" pitchFamily="34" charset="0"/>
          <a:ea typeface="Calibri"/>
          <a:cs typeface="Calibri"/>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Obsah | Contents'!A1"/><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3.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hyperlink" Target="#'Obsah | Contents'!A1"/><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2" Type="http://schemas.openxmlformats.org/officeDocument/2006/relationships/hyperlink" Target="#'Obsah | Contents'!A1"/><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20.xml"/><Relationship Id="rId1" Type="http://schemas.openxmlformats.org/officeDocument/2006/relationships/chart" Target="../charts/chart19.xml"/></Relationships>
</file>

<file path=xl/drawings/_rels/drawing12.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13.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hyperlink" Target="#'Obsah | Contents'!A1"/><Relationship Id="rId5" Type="http://schemas.openxmlformats.org/officeDocument/2006/relationships/chart" Target="../charts/chart24.xml"/><Relationship Id="rId4" Type="http://schemas.openxmlformats.org/officeDocument/2006/relationships/chart" Target="../charts/chart23.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29.xml"/><Relationship Id="rId1"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hyperlink" Target="#'Obsah | Contents'!A1"/></Relationships>
</file>

<file path=xl/drawings/_rels/drawing21.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3.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5" Type="http://schemas.openxmlformats.org/officeDocument/2006/relationships/hyperlink" Target="#'Obsah | Contents'!A1"/><Relationship Id="rId4" Type="http://schemas.openxmlformats.org/officeDocument/2006/relationships/chart" Target="../charts/chart36.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hyperlink" Target="#'Obsah | 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6.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7.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8.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29.xml.rels><?xml version="1.0" encoding="UTF-8" standalone="yes"?>
<Relationships xmlns="http://schemas.openxmlformats.org/package/2006/relationships"><Relationship Id="rId3" Type="http://schemas.openxmlformats.org/officeDocument/2006/relationships/hyperlink" Target="#'Obsah | Contents'!A1"/><Relationship Id="rId2" Type="http://schemas.openxmlformats.org/officeDocument/2006/relationships/chart" Target="../charts/chart40.xml"/><Relationship Id="rId1" Type="http://schemas.openxmlformats.org/officeDocument/2006/relationships/chart" Target="../charts/chart39.xml"/></Relationships>
</file>

<file path=xl/drawings/_rels/drawing30.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31.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32.xml.rels><?xml version="1.0" encoding="UTF-8" standalone="yes"?>
<Relationships xmlns="http://schemas.openxmlformats.org/package/2006/relationships"><Relationship Id="rId1" Type="http://schemas.openxmlformats.org/officeDocument/2006/relationships/hyperlink" Target="#'Obsah | Contents'!A1"/></Relationships>
</file>

<file path=xl/drawings/_rels/drawing33.xml.rels><?xml version="1.0" encoding="UTF-8" standalone="yes"?>
<Relationships xmlns="http://schemas.openxmlformats.org/package/2006/relationships"><Relationship Id="rId1" Type="http://schemas.openxmlformats.org/officeDocument/2006/relationships/hyperlink" Target="#'Obsah | Contents'!A1"/></Relationships>
</file>

<file path=xl/drawings/drawing1.xml><?xml version="1.0" encoding="utf-8"?>
<xdr:wsDr xmlns:xdr="http://schemas.openxmlformats.org/drawingml/2006/spreadsheetDrawing" xmlns:a="http://schemas.openxmlformats.org/drawingml/2006/main">
  <xdr:twoCellAnchor>
    <xdr:from>
      <xdr:col>2</xdr:col>
      <xdr:colOff>76201</xdr:colOff>
      <xdr:row>8</xdr:row>
      <xdr:rowOff>57151</xdr:rowOff>
    </xdr:from>
    <xdr:to>
      <xdr:col>3</xdr:col>
      <xdr:colOff>952500</xdr:colOff>
      <xdr:row>23</xdr:row>
      <xdr:rowOff>123826</xdr:rowOff>
    </xdr:to>
    <xdr:graphicFrame macro="">
      <xdr:nvGraphicFramePr>
        <xdr:cNvPr id="3" name="Graf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67408</xdr:colOff>
      <xdr:row>8</xdr:row>
      <xdr:rowOff>123826</xdr:rowOff>
    </xdr:from>
    <xdr:to>
      <xdr:col>13</xdr:col>
      <xdr:colOff>1038225</xdr:colOff>
      <xdr:row>23</xdr:row>
      <xdr:rowOff>123825</xdr:rowOff>
    </xdr:to>
    <xdr:graphicFrame macro="">
      <xdr:nvGraphicFramePr>
        <xdr:cNvPr id="5" name="Graf 4">
          <a:extLst>
            <a:ext uri="{FF2B5EF4-FFF2-40B4-BE49-F238E27FC236}">
              <a16:creationId xmlns:a16="http://schemas.microsoft.com/office/drawing/2014/main" id="{E10F9689-8D1E-483B-A9C8-7AD3AAC4C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1457325</xdr:colOff>
      <xdr:row>8</xdr:row>
      <xdr:rowOff>57149</xdr:rowOff>
    </xdr:from>
    <xdr:to>
      <xdr:col>8</xdr:col>
      <xdr:colOff>419100</xdr:colOff>
      <xdr:row>23</xdr:row>
      <xdr:rowOff>114299</xdr:rowOff>
    </xdr:to>
    <xdr:graphicFrame macro="">
      <xdr:nvGraphicFramePr>
        <xdr:cNvPr id="4" name="Graf 3">
          <a:extLst>
            <a:ext uri="{FF2B5EF4-FFF2-40B4-BE49-F238E27FC236}">
              <a16:creationId xmlns:a16="http://schemas.microsoft.com/office/drawing/2014/main" id="{F6AA4BF7-7117-4538-A7E3-D63033800D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1400175</xdr:colOff>
      <xdr:row>9</xdr:row>
      <xdr:rowOff>0</xdr:rowOff>
    </xdr:from>
    <xdr:to>
      <xdr:col>18</xdr:col>
      <xdr:colOff>460045</xdr:colOff>
      <xdr:row>23</xdr:row>
      <xdr:rowOff>114300</xdr:rowOff>
    </xdr:to>
    <xdr:graphicFrame macro="">
      <xdr:nvGraphicFramePr>
        <xdr:cNvPr id="9" name="Graf 8">
          <a:extLst>
            <a:ext uri="{FF2B5EF4-FFF2-40B4-BE49-F238E27FC236}">
              <a16:creationId xmlns:a16="http://schemas.microsoft.com/office/drawing/2014/main" id="{1C04F273-1D0F-4EA7-9FC6-11364AF603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5"/>
          <a:extLst>
            <a:ext uri="{FF2B5EF4-FFF2-40B4-BE49-F238E27FC236}">
              <a16:creationId xmlns:a16="http://schemas.microsoft.com/office/drawing/2014/main" id="{82C96664-21B1-40A6-A8F2-DE873489243E}"/>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35299</xdr:colOff>
      <xdr:row>1</xdr:row>
      <xdr:rowOff>35299</xdr:rowOff>
    </xdr:from>
    <xdr:to>
      <xdr:col>1</xdr:col>
      <xdr:colOff>1257674</xdr:colOff>
      <xdr:row>1</xdr:row>
      <xdr:rowOff>540124</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6C2F0DFE-2A0C-4D65-9F58-C7683944C82A}"/>
            </a:ext>
          </a:extLst>
        </xdr:cNvPr>
        <xdr:cNvSpPr/>
      </xdr:nvSpPr>
      <xdr:spPr>
        <a:xfrm>
          <a:off x="92449" y="92449"/>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69056</xdr:colOff>
      <xdr:row>10</xdr:row>
      <xdr:rowOff>152400</xdr:rowOff>
    </xdr:from>
    <xdr:to>
      <xdr:col>3</xdr:col>
      <xdr:colOff>1228725</xdr:colOff>
      <xdr:row>24</xdr:row>
      <xdr:rowOff>57150</xdr:rowOff>
    </xdr:to>
    <xdr:graphicFrame macro="">
      <xdr:nvGraphicFramePr>
        <xdr:cNvPr id="3" name="Graf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1476375</xdr:colOff>
      <xdr:row>11</xdr:row>
      <xdr:rowOff>0</xdr:rowOff>
    </xdr:from>
    <xdr:to>
      <xdr:col>8</xdr:col>
      <xdr:colOff>457200</xdr:colOff>
      <xdr:row>24</xdr:row>
      <xdr:rowOff>66675</xdr:rowOff>
    </xdr:to>
    <xdr:graphicFrame macro="">
      <xdr:nvGraphicFramePr>
        <xdr:cNvPr id="6" name="Graf 5">
          <a:extLst>
            <a:ext uri="{FF2B5EF4-FFF2-40B4-BE49-F238E27FC236}">
              <a16:creationId xmlns:a16="http://schemas.microsoft.com/office/drawing/2014/main" id="{E8769745-EB25-49F2-924E-250546571C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3"/>
          <a:extLst>
            <a:ext uri="{FF2B5EF4-FFF2-40B4-BE49-F238E27FC236}">
              <a16:creationId xmlns:a16="http://schemas.microsoft.com/office/drawing/2014/main" id="{EF2DA364-8AC8-4089-8479-19FE14C0F186}"/>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30956</xdr:colOff>
      <xdr:row>9</xdr:row>
      <xdr:rowOff>53181</xdr:rowOff>
    </xdr:from>
    <xdr:to>
      <xdr:col>3</xdr:col>
      <xdr:colOff>1162050</xdr:colOff>
      <xdr:row>24</xdr:row>
      <xdr:rowOff>114300</xdr:rowOff>
    </xdr:to>
    <xdr:graphicFrame macro="">
      <xdr:nvGraphicFramePr>
        <xdr:cNvPr id="3" name="Graf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1600199</xdr:colOff>
      <xdr:row>9</xdr:row>
      <xdr:rowOff>47625</xdr:rowOff>
    </xdr:from>
    <xdr:to>
      <xdr:col>9</xdr:col>
      <xdr:colOff>123824</xdr:colOff>
      <xdr:row>24</xdr:row>
      <xdr:rowOff>104775</xdr:rowOff>
    </xdr:to>
    <xdr:graphicFrame macro="">
      <xdr:nvGraphicFramePr>
        <xdr:cNvPr id="4" name="Graf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3"/>
          <a:extLst>
            <a:ext uri="{FF2B5EF4-FFF2-40B4-BE49-F238E27FC236}">
              <a16:creationId xmlns:a16="http://schemas.microsoft.com/office/drawing/2014/main" id="{CEFF8065-1EA3-44A2-B6C2-12D35F8A21C9}"/>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57150</xdr:colOff>
      <xdr:row>7</xdr:row>
      <xdr:rowOff>85725</xdr:rowOff>
    </xdr:from>
    <xdr:to>
      <xdr:col>2</xdr:col>
      <xdr:colOff>3933825</xdr:colOff>
      <xdr:row>21</xdr:row>
      <xdr:rowOff>133350</xdr:rowOff>
    </xdr:to>
    <xdr:graphicFrame macro="">
      <xdr:nvGraphicFramePr>
        <xdr:cNvPr id="8" name="Graf 7">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76200</xdr:colOff>
      <xdr:row>7</xdr:row>
      <xdr:rowOff>104775</xdr:rowOff>
    </xdr:from>
    <xdr:to>
      <xdr:col>3</xdr:col>
      <xdr:colOff>4381500</xdr:colOff>
      <xdr:row>21</xdr:row>
      <xdr:rowOff>152400</xdr:rowOff>
    </xdr:to>
    <xdr:graphicFrame macro="">
      <xdr:nvGraphicFramePr>
        <xdr:cNvPr id="3" name="Graf 2">
          <a:extLst>
            <a:ext uri="{FF2B5EF4-FFF2-40B4-BE49-F238E27FC236}">
              <a16:creationId xmlns:a16="http://schemas.microsoft.com/office/drawing/2014/main" id="{BF9F1095-B163-4867-AC02-C8055B34B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4" name="Rounded Rectangle 5_ContentButton">
          <a:hlinkClick xmlns:r="http://schemas.openxmlformats.org/officeDocument/2006/relationships" r:id="rId3"/>
          <a:extLst>
            <a:ext uri="{FF2B5EF4-FFF2-40B4-BE49-F238E27FC236}">
              <a16:creationId xmlns:a16="http://schemas.microsoft.com/office/drawing/2014/main" id="{F508D3BB-4C48-4256-89C6-076A278F9E2A}"/>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9524</xdr:colOff>
      <xdr:row>10</xdr:row>
      <xdr:rowOff>76200</xdr:rowOff>
    </xdr:from>
    <xdr:to>
      <xdr:col>2</xdr:col>
      <xdr:colOff>3981449</xdr:colOff>
      <xdr:row>23</xdr:row>
      <xdr:rowOff>142875</xdr:rowOff>
    </xdr:to>
    <xdr:graphicFrame macro="">
      <xdr:nvGraphicFramePr>
        <xdr:cNvPr id="4" name="Graf 3">
          <a:extLst>
            <a:ext uri="{FF2B5EF4-FFF2-40B4-BE49-F238E27FC236}">
              <a16:creationId xmlns:a16="http://schemas.microsoft.com/office/drawing/2014/main" id="{1356D65C-9A52-45D1-92D3-C9E96B4ADB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114300</xdr:colOff>
      <xdr:row>10</xdr:row>
      <xdr:rowOff>114300</xdr:rowOff>
    </xdr:from>
    <xdr:to>
      <xdr:col>3</xdr:col>
      <xdr:colOff>4238625</xdr:colOff>
      <xdr:row>24</xdr:row>
      <xdr:rowOff>0</xdr:rowOff>
    </xdr:to>
    <xdr:graphicFrame macro="">
      <xdr:nvGraphicFramePr>
        <xdr:cNvPr id="6" name="Graf 5">
          <a:extLst>
            <a:ext uri="{FF2B5EF4-FFF2-40B4-BE49-F238E27FC236}">
              <a16:creationId xmlns:a16="http://schemas.microsoft.com/office/drawing/2014/main" id="{70EE0D68-17B8-425D-B3EF-F04D7A3283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3"/>
          <a:extLst>
            <a:ext uri="{FF2B5EF4-FFF2-40B4-BE49-F238E27FC236}">
              <a16:creationId xmlns:a16="http://schemas.microsoft.com/office/drawing/2014/main" id="{4D12B4DF-17F2-4068-8C8B-8B292E611452}"/>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144715</xdr:colOff>
      <xdr:row>4</xdr:row>
      <xdr:rowOff>75561</xdr:rowOff>
    </xdr:from>
    <xdr:to>
      <xdr:col>8</xdr:col>
      <xdr:colOff>661147</xdr:colOff>
      <xdr:row>18</xdr:row>
      <xdr:rowOff>89648</xdr:rowOff>
    </xdr:to>
    <xdr:graphicFrame macro="">
      <xdr:nvGraphicFramePr>
        <xdr:cNvPr id="6" name="Graf 5">
          <a:extLst>
            <a:ext uri="{FF2B5EF4-FFF2-40B4-BE49-F238E27FC236}">
              <a16:creationId xmlns:a16="http://schemas.microsoft.com/office/drawing/2014/main" id="{06F1E0AD-4142-4135-9A03-33DBD739A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72677</xdr:colOff>
      <xdr:row>22</xdr:row>
      <xdr:rowOff>111417</xdr:rowOff>
    </xdr:from>
    <xdr:to>
      <xdr:col>9</xdr:col>
      <xdr:colOff>67235</xdr:colOff>
      <xdr:row>38</xdr:row>
      <xdr:rowOff>112058</xdr:rowOff>
    </xdr:to>
    <xdr:graphicFrame macro="">
      <xdr:nvGraphicFramePr>
        <xdr:cNvPr id="7" name="Graf 6">
          <a:extLst>
            <a:ext uri="{FF2B5EF4-FFF2-40B4-BE49-F238E27FC236}">
              <a16:creationId xmlns:a16="http://schemas.microsoft.com/office/drawing/2014/main" id="{A25B4539-AF1A-4AE9-8610-88234E7932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3" name="Rounded Rectangle 5_ContentButton">
          <a:hlinkClick xmlns:r="http://schemas.openxmlformats.org/officeDocument/2006/relationships" r:id="rId3"/>
          <a:extLst>
            <a:ext uri="{FF2B5EF4-FFF2-40B4-BE49-F238E27FC236}">
              <a16:creationId xmlns:a16="http://schemas.microsoft.com/office/drawing/2014/main" id="{66F6AD7D-416D-4DA7-8725-E4FD618B0765}"/>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172719</xdr:colOff>
      <xdr:row>3</xdr:row>
      <xdr:rowOff>145204</xdr:rowOff>
    </xdr:from>
    <xdr:to>
      <xdr:col>13</xdr:col>
      <xdr:colOff>9525</xdr:colOff>
      <xdr:row>19</xdr:row>
      <xdr:rowOff>104775</xdr:rowOff>
    </xdr:to>
    <xdr:graphicFrame macro="">
      <xdr:nvGraphicFramePr>
        <xdr:cNvPr id="2" name="Graf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146684</xdr:colOff>
      <xdr:row>23</xdr:row>
      <xdr:rowOff>152400</xdr:rowOff>
    </xdr:from>
    <xdr:to>
      <xdr:col>12</xdr:col>
      <xdr:colOff>552449</xdr:colOff>
      <xdr:row>37</xdr:row>
      <xdr:rowOff>101234</xdr:rowOff>
    </xdr:to>
    <xdr:graphicFrame macro="">
      <xdr:nvGraphicFramePr>
        <xdr:cNvPr id="5" name="Graf 4">
          <a:extLst>
            <a:ext uri="{FF2B5EF4-FFF2-40B4-BE49-F238E27FC236}">
              <a16:creationId xmlns:a16="http://schemas.microsoft.com/office/drawing/2014/main" id="{4B5CA5E1-6BC6-420E-A8EC-99F9BB6169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3" name="Rounded Rectangle 5_ContentButton">
          <a:hlinkClick xmlns:r="http://schemas.openxmlformats.org/officeDocument/2006/relationships" r:id="rId3"/>
          <a:extLst>
            <a:ext uri="{FF2B5EF4-FFF2-40B4-BE49-F238E27FC236}">
              <a16:creationId xmlns:a16="http://schemas.microsoft.com/office/drawing/2014/main" id="{75D8345E-1FA4-466E-B566-70F58C7EDDD1}"/>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143209</xdr:colOff>
      <xdr:row>7</xdr:row>
      <xdr:rowOff>127632</xdr:rowOff>
    </xdr:from>
    <xdr:to>
      <xdr:col>9</xdr:col>
      <xdr:colOff>302559</xdr:colOff>
      <xdr:row>28</xdr:row>
      <xdr:rowOff>134470</xdr:rowOff>
    </xdr:to>
    <xdr:graphicFrame macro="">
      <xdr:nvGraphicFramePr>
        <xdr:cNvPr id="2" name="Graf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3" name="Rounded Rectangle 5_ContentButton">
          <a:hlinkClick xmlns:r="http://schemas.openxmlformats.org/officeDocument/2006/relationships" r:id="rId2"/>
          <a:extLst>
            <a:ext uri="{FF2B5EF4-FFF2-40B4-BE49-F238E27FC236}">
              <a16:creationId xmlns:a16="http://schemas.microsoft.com/office/drawing/2014/main" id="{EC0706F9-F8B8-4C8A-9AE9-D255E4DCFA8B}"/>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76199</xdr:colOff>
      <xdr:row>9</xdr:row>
      <xdr:rowOff>40005</xdr:rowOff>
    </xdr:from>
    <xdr:to>
      <xdr:col>6</xdr:col>
      <xdr:colOff>342899</xdr:colOff>
      <xdr:row>26</xdr:row>
      <xdr:rowOff>76200</xdr:rowOff>
    </xdr:to>
    <xdr:graphicFrame macro="">
      <xdr:nvGraphicFramePr>
        <xdr:cNvPr id="2" name="Graf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2"/>
          <a:extLst>
            <a:ext uri="{FF2B5EF4-FFF2-40B4-BE49-F238E27FC236}">
              <a16:creationId xmlns:a16="http://schemas.microsoft.com/office/drawing/2014/main" id="{428812FE-7797-4F08-8F00-8F4AA089CDAF}"/>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76199</xdr:colOff>
      <xdr:row>9</xdr:row>
      <xdr:rowOff>30480</xdr:rowOff>
    </xdr:from>
    <xdr:to>
      <xdr:col>4</xdr:col>
      <xdr:colOff>0</xdr:colOff>
      <xdr:row>21</xdr:row>
      <xdr:rowOff>133350</xdr:rowOff>
    </xdr:to>
    <xdr:graphicFrame macro="">
      <xdr:nvGraphicFramePr>
        <xdr:cNvPr id="2" name="Graf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1276350</xdr:colOff>
      <xdr:row>8</xdr:row>
      <xdr:rowOff>104774</xdr:rowOff>
    </xdr:from>
    <xdr:to>
      <xdr:col>2</xdr:col>
      <xdr:colOff>4067174</xdr:colOff>
      <xdr:row>22</xdr:row>
      <xdr:rowOff>95249</xdr:rowOff>
    </xdr:to>
    <xdr:graphicFrame macro="">
      <xdr:nvGraphicFramePr>
        <xdr:cNvPr id="3" name="Graf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3"/>
          <a:extLst>
            <a:ext uri="{FF2B5EF4-FFF2-40B4-BE49-F238E27FC236}">
              <a16:creationId xmlns:a16="http://schemas.microsoft.com/office/drawing/2014/main" id="{A85360DF-9A73-4C25-835B-CDC382F26F9A}"/>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357767E6-BA93-4A85-A2F1-C01D6A991D06}"/>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7" name="Rounded Rectangle 5_ContentButton">
          <a:hlinkClick xmlns:r="http://schemas.openxmlformats.org/officeDocument/2006/relationships" r:id="rId1"/>
          <a:extLst>
            <a:ext uri="{FF2B5EF4-FFF2-40B4-BE49-F238E27FC236}">
              <a16:creationId xmlns:a16="http://schemas.microsoft.com/office/drawing/2014/main" id="{7DA621DD-D20D-405F-B715-1F17AE6E715A}"/>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twoCellAnchor>
    <xdr:from>
      <xdr:col>2</xdr:col>
      <xdr:colOff>61912</xdr:colOff>
      <xdr:row>13</xdr:row>
      <xdr:rowOff>95250</xdr:rowOff>
    </xdr:from>
    <xdr:to>
      <xdr:col>2</xdr:col>
      <xdr:colOff>4400550</xdr:colOff>
      <xdr:row>26</xdr:row>
      <xdr:rowOff>95250</xdr:rowOff>
    </xdr:to>
    <xdr:graphicFrame macro="">
      <xdr:nvGraphicFramePr>
        <xdr:cNvPr id="9" name="Graf 8">
          <a:extLst>
            <a:ext uri="{FF2B5EF4-FFF2-40B4-BE49-F238E27FC236}">
              <a16:creationId xmlns:a16="http://schemas.microsoft.com/office/drawing/2014/main" id="{A59C3150-C22C-1B3A-D041-8AED7C5056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138112</xdr:colOff>
      <xdr:row>13</xdr:row>
      <xdr:rowOff>90487</xdr:rowOff>
    </xdr:from>
    <xdr:to>
      <xdr:col>3</xdr:col>
      <xdr:colOff>4752975</xdr:colOff>
      <xdr:row>26</xdr:row>
      <xdr:rowOff>95250</xdr:rowOff>
    </xdr:to>
    <xdr:graphicFrame macro="">
      <xdr:nvGraphicFramePr>
        <xdr:cNvPr id="11" name="Graf 10">
          <a:extLst>
            <a:ext uri="{FF2B5EF4-FFF2-40B4-BE49-F238E27FC236}">
              <a16:creationId xmlns:a16="http://schemas.microsoft.com/office/drawing/2014/main" id="{8A48948E-6DCE-0BBD-6210-A0B59CAC59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33337</xdr:colOff>
      <xdr:row>40</xdr:row>
      <xdr:rowOff>109537</xdr:rowOff>
    </xdr:from>
    <xdr:to>
      <xdr:col>2</xdr:col>
      <xdr:colOff>4457700</xdr:colOff>
      <xdr:row>59</xdr:row>
      <xdr:rowOff>66675</xdr:rowOff>
    </xdr:to>
    <xdr:graphicFrame macro="">
      <xdr:nvGraphicFramePr>
        <xdr:cNvPr id="12" name="Graf 11">
          <a:extLst>
            <a:ext uri="{FF2B5EF4-FFF2-40B4-BE49-F238E27FC236}">
              <a16:creationId xmlns:a16="http://schemas.microsoft.com/office/drawing/2014/main" id="{CF495FBA-7507-DBD7-5469-4DE306DE80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219075</xdr:colOff>
      <xdr:row>40</xdr:row>
      <xdr:rowOff>104775</xdr:rowOff>
    </xdr:from>
    <xdr:to>
      <xdr:col>3</xdr:col>
      <xdr:colOff>4643438</xdr:colOff>
      <xdr:row>59</xdr:row>
      <xdr:rowOff>61913</xdr:rowOff>
    </xdr:to>
    <xdr:graphicFrame macro="">
      <xdr:nvGraphicFramePr>
        <xdr:cNvPr id="13" name="Graf 12">
          <a:extLst>
            <a:ext uri="{FF2B5EF4-FFF2-40B4-BE49-F238E27FC236}">
              <a16:creationId xmlns:a16="http://schemas.microsoft.com/office/drawing/2014/main" id="{2A666CD0-79F6-4F1F-9538-12AA95327E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0.22185</cdr:x>
      <cdr:y>0.05653</cdr:y>
    </cdr:from>
    <cdr:to>
      <cdr:x>0.39045</cdr:x>
      <cdr:y>0.13563</cdr:y>
    </cdr:to>
    <cdr:sp macro="" textlink="">
      <cdr:nvSpPr>
        <cdr:cNvPr id="2" name="BlokTextu 2">
          <a:extLst xmlns:a="http://schemas.openxmlformats.org/drawingml/2006/main">
            <a:ext uri="{FF2B5EF4-FFF2-40B4-BE49-F238E27FC236}">
              <a16:creationId xmlns:a16="http://schemas.microsoft.com/office/drawing/2014/main" id="{0D784098-AE75-4BEA-52A9-31625A7CAEEC}"/>
            </a:ext>
          </a:extLst>
        </cdr:cNvPr>
        <cdr:cNvSpPr txBox="1"/>
      </cdr:nvSpPr>
      <cdr:spPr>
        <a:xfrm xmlns:a="http://schemas.openxmlformats.org/drawingml/2006/main">
          <a:off x="962533" y="118988"/>
          <a:ext cx="731485" cy="16650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a:solidFill>
                <a:sysClr val="windowText" lastClr="000000"/>
              </a:solidFill>
              <a:latin typeface="Arial Narrow" panose="020B0606020202030204" pitchFamily="34" charset="0"/>
            </a:rPr>
            <a:t>COVID-19</a:t>
          </a:r>
        </a:p>
      </cdr:txBody>
    </cdr:sp>
  </cdr:relSizeAnchor>
  <cdr:relSizeAnchor xmlns:cdr="http://schemas.openxmlformats.org/drawingml/2006/chartDrawing">
    <cdr:from>
      <cdr:x>0.39492</cdr:x>
      <cdr:y>0.05293</cdr:y>
    </cdr:from>
    <cdr:to>
      <cdr:x>0.64614</cdr:x>
      <cdr:y>0.14592</cdr:y>
    </cdr:to>
    <cdr:sp macro="" textlink="">
      <cdr:nvSpPr>
        <cdr:cNvPr id="3" name="BlokTextu 2">
          <a:extLst xmlns:a="http://schemas.openxmlformats.org/drawingml/2006/main">
            <a:ext uri="{FF2B5EF4-FFF2-40B4-BE49-F238E27FC236}">
              <a16:creationId xmlns:a16="http://schemas.microsoft.com/office/drawing/2014/main" id="{0D784098-AE75-4BEA-52A9-31625A7CAEEC}"/>
            </a:ext>
          </a:extLst>
        </cdr:cNvPr>
        <cdr:cNvSpPr txBox="1"/>
      </cdr:nvSpPr>
      <cdr:spPr>
        <a:xfrm xmlns:a="http://schemas.openxmlformats.org/drawingml/2006/main">
          <a:off x="1679575" y="117475"/>
          <a:ext cx="1068388" cy="20637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a:solidFill>
                <a:sysClr val="windowText" lastClr="000000"/>
              </a:solidFill>
              <a:latin typeface="Arial Narrow" panose="020B0606020202030204" pitchFamily="34" charset="0"/>
            </a:rPr>
            <a:t>Energetická kríza</a:t>
          </a:r>
        </a:p>
      </cdr:txBody>
    </cdr:sp>
  </cdr:relSizeAnchor>
  <cdr:relSizeAnchor xmlns:cdr="http://schemas.openxmlformats.org/drawingml/2006/chartDrawing">
    <cdr:from>
      <cdr:x>0.65733</cdr:x>
      <cdr:y>0.48927</cdr:y>
    </cdr:from>
    <cdr:to>
      <cdr:x>0.71333</cdr:x>
      <cdr:y>0.88841</cdr:y>
    </cdr:to>
    <cdr:sp macro="" textlink="">
      <cdr:nvSpPr>
        <cdr:cNvPr id="4" name="BlokTextu 1">
          <a:extLst xmlns:a="http://schemas.openxmlformats.org/drawingml/2006/main">
            <a:ext uri="{FF2B5EF4-FFF2-40B4-BE49-F238E27FC236}">
              <a16:creationId xmlns:a16="http://schemas.microsoft.com/office/drawing/2014/main" id="{A8D53173-852C-BB8F-8D22-5BF5C03EC5AD}"/>
            </a:ext>
          </a:extLst>
        </cdr:cNvPr>
        <cdr:cNvSpPr txBox="1"/>
      </cdr:nvSpPr>
      <cdr:spPr>
        <a:xfrm xmlns:a="http://schemas.openxmlformats.org/drawingml/2006/main">
          <a:off x="2795587" y="1085851"/>
          <a:ext cx="238126" cy="885825"/>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1. konsolidácia</a:t>
          </a:r>
        </a:p>
      </cdr:txBody>
    </cdr:sp>
  </cdr:relSizeAnchor>
  <cdr:relSizeAnchor xmlns:cdr="http://schemas.openxmlformats.org/drawingml/2006/chartDrawing">
    <cdr:from>
      <cdr:x>0.76446</cdr:x>
      <cdr:y>0.48142</cdr:y>
    </cdr:from>
    <cdr:to>
      <cdr:x>0.82046</cdr:x>
      <cdr:y>0.88056</cdr:y>
    </cdr:to>
    <cdr:sp macro="" textlink="">
      <cdr:nvSpPr>
        <cdr:cNvPr id="5" name="BlokTextu 1">
          <a:extLst xmlns:a="http://schemas.openxmlformats.org/drawingml/2006/main">
            <a:ext uri="{FF2B5EF4-FFF2-40B4-BE49-F238E27FC236}">
              <a16:creationId xmlns:a16="http://schemas.microsoft.com/office/drawing/2014/main" id="{FA17D158-C86D-37BE-18E9-976CAAE03FD5}"/>
            </a:ext>
          </a:extLst>
        </cdr:cNvPr>
        <cdr:cNvSpPr txBox="1"/>
      </cdr:nvSpPr>
      <cdr:spPr>
        <a:xfrm xmlns:a="http://schemas.openxmlformats.org/drawingml/2006/main">
          <a:off x="3316733" y="1013397"/>
          <a:ext cx="242926" cy="840203"/>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2. konsolidácia</a:t>
          </a:r>
        </a:p>
      </cdr:txBody>
    </cdr:sp>
  </cdr:relSizeAnchor>
  <cdr:relSizeAnchor xmlns:cdr="http://schemas.openxmlformats.org/drawingml/2006/chartDrawing">
    <cdr:from>
      <cdr:x>0.87197</cdr:x>
      <cdr:y>0.48165</cdr:y>
    </cdr:from>
    <cdr:to>
      <cdr:x>0.92796</cdr:x>
      <cdr:y>0.88079</cdr:y>
    </cdr:to>
    <cdr:sp macro="" textlink="">
      <cdr:nvSpPr>
        <cdr:cNvPr id="6" name="BlokTextu 1">
          <a:extLst xmlns:a="http://schemas.openxmlformats.org/drawingml/2006/main">
            <a:ext uri="{FF2B5EF4-FFF2-40B4-BE49-F238E27FC236}">
              <a16:creationId xmlns:a16="http://schemas.microsoft.com/office/drawing/2014/main" id="{18466572-8C8C-D463-09BE-5F44F31F3EF8}"/>
            </a:ext>
          </a:extLst>
        </cdr:cNvPr>
        <cdr:cNvSpPr txBox="1"/>
      </cdr:nvSpPr>
      <cdr:spPr>
        <a:xfrm xmlns:a="http://schemas.openxmlformats.org/drawingml/2006/main">
          <a:off x="3783148" y="1013888"/>
          <a:ext cx="242926" cy="840203"/>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3. konsolidácia</a:t>
          </a:r>
        </a:p>
      </cdr:txBody>
    </cdr:sp>
  </cdr:relSizeAnchor>
</c:userShapes>
</file>

<file path=xl/drawings/drawing15.xml><?xml version="1.0" encoding="utf-8"?>
<c:userShapes xmlns:c="http://schemas.openxmlformats.org/drawingml/2006/chart">
  <cdr:relSizeAnchor xmlns:cdr="http://schemas.openxmlformats.org/drawingml/2006/chartDrawing">
    <cdr:from>
      <cdr:x>0.23598</cdr:x>
      <cdr:y>0.10412</cdr:y>
    </cdr:from>
    <cdr:to>
      <cdr:x>0.39449</cdr:x>
      <cdr:y>0.18562</cdr:y>
    </cdr:to>
    <cdr:sp macro="" textlink="">
      <cdr:nvSpPr>
        <cdr:cNvPr id="2" name="BlokTextu 2">
          <a:extLst xmlns:a="http://schemas.openxmlformats.org/drawingml/2006/main">
            <a:ext uri="{FF2B5EF4-FFF2-40B4-BE49-F238E27FC236}">
              <a16:creationId xmlns:a16="http://schemas.microsoft.com/office/drawing/2014/main" id="{A603FF8A-3916-08E5-5CFC-0B2F155EE887}"/>
            </a:ext>
          </a:extLst>
        </cdr:cNvPr>
        <cdr:cNvSpPr txBox="1"/>
      </cdr:nvSpPr>
      <cdr:spPr>
        <a:xfrm xmlns:a="http://schemas.openxmlformats.org/drawingml/2006/main">
          <a:off x="1089025" y="212725"/>
          <a:ext cx="731485" cy="16650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a:solidFill>
                <a:sysClr val="windowText" lastClr="000000"/>
              </a:solidFill>
              <a:latin typeface="Arial Narrow" panose="020B0606020202030204" pitchFamily="34" charset="0"/>
            </a:rPr>
            <a:t>COVID-19</a:t>
          </a:r>
        </a:p>
      </cdr:txBody>
    </cdr:sp>
  </cdr:relSizeAnchor>
  <cdr:relSizeAnchor xmlns:cdr="http://schemas.openxmlformats.org/drawingml/2006/chartDrawing">
    <cdr:from>
      <cdr:x>0.44444</cdr:x>
      <cdr:y>0.10412</cdr:y>
    </cdr:from>
    <cdr:to>
      <cdr:x>0.62642</cdr:x>
      <cdr:y>0.17949</cdr:y>
    </cdr:to>
    <cdr:sp macro="" textlink="">
      <cdr:nvSpPr>
        <cdr:cNvPr id="3" name="BlokTextu 2">
          <a:extLst xmlns:a="http://schemas.openxmlformats.org/drawingml/2006/main">
            <a:ext uri="{FF2B5EF4-FFF2-40B4-BE49-F238E27FC236}">
              <a16:creationId xmlns:a16="http://schemas.microsoft.com/office/drawing/2014/main" id="{A59C33FD-3088-7AB5-8016-C9C8B474D410}"/>
            </a:ext>
          </a:extLst>
        </cdr:cNvPr>
        <cdr:cNvSpPr txBox="1"/>
      </cdr:nvSpPr>
      <cdr:spPr>
        <a:xfrm xmlns:a="http://schemas.openxmlformats.org/drawingml/2006/main">
          <a:off x="2051050" y="212726"/>
          <a:ext cx="839788" cy="153988"/>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a:solidFill>
                <a:sysClr val="windowText" lastClr="000000"/>
              </a:solidFill>
              <a:latin typeface="Arial Narrow" panose="020B0606020202030204" pitchFamily="34" charset="0"/>
            </a:rPr>
            <a:t>Energy crisis</a:t>
          </a:r>
        </a:p>
      </cdr:txBody>
    </cdr:sp>
  </cdr:relSizeAnchor>
  <cdr:relSizeAnchor xmlns:cdr="http://schemas.openxmlformats.org/drawingml/2006/chartDrawing">
    <cdr:from>
      <cdr:x>0.65738</cdr:x>
      <cdr:y>0.50936</cdr:y>
    </cdr:from>
    <cdr:to>
      <cdr:x>0.73787</cdr:x>
      <cdr:y>0.89165</cdr:y>
    </cdr:to>
    <cdr:sp macro="" textlink="">
      <cdr:nvSpPr>
        <cdr:cNvPr id="4" name="BlokTextu 1">
          <a:extLst xmlns:a="http://schemas.openxmlformats.org/drawingml/2006/main">
            <a:ext uri="{FF2B5EF4-FFF2-40B4-BE49-F238E27FC236}">
              <a16:creationId xmlns:a16="http://schemas.microsoft.com/office/drawing/2014/main" id="{75685D7B-C21A-B79F-6813-80DD74109861}"/>
            </a:ext>
          </a:extLst>
        </cdr:cNvPr>
        <cdr:cNvSpPr txBox="1"/>
      </cdr:nvSpPr>
      <cdr:spPr>
        <a:xfrm xmlns:a="http://schemas.openxmlformats.org/drawingml/2006/main">
          <a:off x="3033712" y="1074649"/>
          <a:ext cx="371475" cy="806539"/>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1st consolidation</a:t>
          </a:r>
        </a:p>
      </cdr:txBody>
    </cdr:sp>
  </cdr:relSizeAnchor>
  <cdr:relSizeAnchor xmlns:cdr="http://schemas.openxmlformats.org/drawingml/2006/chartDrawing">
    <cdr:from>
      <cdr:x>0.76849</cdr:x>
      <cdr:y>0.50505</cdr:y>
    </cdr:from>
    <cdr:to>
      <cdr:x>0.84899</cdr:x>
      <cdr:y>0.88733</cdr:y>
    </cdr:to>
    <cdr:sp macro="" textlink="">
      <cdr:nvSpPr>
        <cdr:cNvPr id="5" name="BlokTextu 1">
          <a:extLst xmlns:a="http://schemas.openxmlformats.org/drawingml/2006/main">
            <a:ext uri="{FF2B5EF4-FFF2-40B4-BE49-F238E27FC236}">
              <a16:creationId xmlns:a16="http://schemas.microsoft.com/office/drawing/2014/main" id="{E72C09F5-B6A1-0D2E-47B0-70B26CDDCC37}"/>
            </a:ext>
          </a:extLst>
        </cdr:cNvPr>
        <cdr:cNvSpPr txBox="1"/>
      </cdr:nvSpPr>
      <cdr:spPr>
        <a:xfrm xmlns:a="http://schemas.openxmlformats.org/drawingml/2006/main">
          <a:off x="3546475" y="1031875"/>
          <a:ext cx="371475" cy="781050"/>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2nd consolidation</a:t>
          </a:r>
        </a:p>
      </cdr:txBody>
    </cdr:sp>
  </cdr:relSizeAnchor>
  <cdr:relSizeAnchor xmlns:cdr="http://schemas.openxmlformats.org/drawingml/2006/chartDrawing">
    <cdr:from>
      <cdr:x>0.87375</cdr:x>
      <cdr:y>0.50039</cdr:y>
    </cdr:from>
    <cdr:to>
      <cdr:x>0.95425</cdr:x>
      <cdr:y>0.88267</cdr:y>
    </cdr:to>
    <cdr:sp macro="" textlink="">
      <cdr:nvSpPr>
        <cdr:cNvPr id="6" name="BlokTextu 1">
          <a:extLst xmlns:a="http://schemas.openxmlformats.org/drawingml/2006/main">
            <a:ext uri="{FF2B5EF4-FFF2-40B4-BE49-F238E27FC236}">
              <a16:creationId xmlns:a16="http://schemas.microsoft.com/office/drawing/2014/main" id="{EAE71EEC-1251-E5D4-B226-9878B5948FDB}"/>
            </a:ext>
          </a:extLst>
        </cdr:cNvPr>
        <cdr:cNvSpPr txBox="1"/>
      </cdr:nvSpPr>
      <cdr:spPr>
        <a:xfrm xmlns:a="http://schemas.openxmlformats.org/drawingml/2006/main">
          <a:off x="4032250" y="1022350"/>
          <a:ext cx="371475" cy="781050"/>
        </a:xfrm>
        <a:prstGeom xmlns:a="http://schemas.openxmlformats.org/drawingml/2006/main" prst="rect">
          <a:avLst/>
        </a:prstGeom>
      </cdr:spPr>
      <cdr:txBody>
        <a:bodyPr xmlns:a="http://schemas.openxmlformats.org/drawingml/2006/main" vert="vert270"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1000" b="1">
              <a:solidFill>
                <a:schemeClr val="accent1"/>
              </a:solidFill>
              <a:latin typeface="Arial Narrow" panose="020B0606020202030204" pitchFamily="34" charset="0"/>
            </a:rPr>
            <a:t>3rd consolidation</a:t>
          </a:r>
        </a:p>
      </cdr:txBody>
    </cdr:sp>
  </cdr:relSizeAnchor>
</c:userShapes>
</file>

<file path=xl/drawings/drawing16.xml><?xml version="1.0" encoding="utf-8"?>
<xdr:wsDr xmlns:xdr="http://schemas.openxmlformats.org/drawingml/2006/spreadsheetDrawing" xmlns:a="http://schemas.openxmlformats.org/drawingml/2006/main">
  <xdr:twoCellAnchor>
    <xdr:from>
      <xdr:col>2</xdr:col>
      <xdr:colOff>891886</xdr:colOff>
      <xdr:row>2</xdr:row>
      <xdr:rowOff>0</xdr:rowOff>
    </xdr:from>
    <xdr:to>
      <xdr:col>6</xdr:col>
      <xdr:colOff>110838</xdr:colOff>
      <xdr:row>2</xdr:row>
      <xdr:rowOff>0</xdr:rowOff>
    </xdr:to>
    <xdr:graphicFrame macro="">
      <xdr:nvGraphicFramePr>
        <xdr:cNvPr id="2" name="Graf 1">
          <a:extLst>
            <a:ext uri="{FF2B5EF4-FFF2-40B4-BE49-F238E27FC236}">
              <a16:creationId xmlns:a16="http://schemas.microsoft.com/office/drawing/2014/main" id="{AC4B56BB-0691-4931-BBE3-B7237C370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76200</xdr:colOff>
      <xdr:row>7</xdr:row>
      <xdr:rowOff>3175</xdr:rowOff>
    </xdr:from>
    <xdr:to>
      <xdr:col>2</xdr:col>
      <xdr:colOff>4619625</xdr:colOff>
      <xdr:row>22</xdr:row>
      <xdr:rowOff>133350</xdr:rowOff>
    </xdr:to>
    <xdr:graphicFrame macro="">
      <xdr:nvGraphicFramePr>
        <xdr:cNvPr id="3" name="Graf 2">
          <a:extLst>
            <a:ext uri="{FF2B5EF4-FFF2-40B4-BE49-F238E27FC236}">
              <a16:creationId xmlns:a16="http://schemas.microsoft.com/office/drawing/2014/main" id="{548A1974-3645-4226-AB4B-A5C4E9A71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171450</xdr:colOff>
      <xdr:row>7</xdr:row>
      <xdr:rowOff>19050</xdr:rowOff>
    </xdr:from>
    <xdr:to>
      <xdr:col>3</xdr:col>
      <xdr:colOff>4695825</xdr:colOff>
      <xdr:row>22</xdr:row>
      <xdr:rowOff>114299</xdr:rowOff>
    </xdr:to>
    <xdr:graphicFrame macro="">
      <xdr:nvGraphicFramePr>
        <xdr:cNvPr id="4" name="Graf 3">
          <a:extLst>
            <a:ext uri="{FF2B5EF4-FFF2-40B4-BE49-F238E27FC236}">
              <a16:creationId xmlns:a16="http://schemas.microsoft.com/office/drawing/2014/main" id="{6FD7F652-F138-42AA-837F-82126D620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6" name="Rounded Rectangle 5_ContentButton">
          <a:hlinkClick xmlns:r="http://schemas.openxmlformats.org/officeDocument/2006/relationships" r:id="rId4"/>
          <a:extLst>
            <a:ext uri="{FF2B5EF4-FFF2-40B4-BE49-F238E27FC236}">
              <a16:creationId xmlns:a16="http://schemas.microsoft.com/office/drawing/2014/main" id="{29974FC5-7FCF-4B54-B6E6-B7789A6B5793}"/>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0.27941</cdr:x>
      <cdr:y>0.08282</cdr:y>
    </cdr:from>
    <cdr:to>
      <cdr:x>0.44306</cdr:x>
      <cdr:y>0.15741</cdr:y>
    </cdr:to>
    <cdr:sp macro="" textlink="">
      <cdr:nvSpPr>
        <cdr:cNvPr id="5" name="BlokTextu 2">
          <a:extLst xmlns:a="http://schemas.openxmlformats.org/drawingml/2006/main">
            <a:ext uri="{FF2B5EF4-FFF2-40B4-BE49-F238E27FC236}">
              <a16:creationId xmlns:a16="http://schemas.microsoft.com/office/drawing/2014/main" id="{CCBC22C5-1939-802E-7CD8-CB52570E60EE}"/>
            </a:ext>
          </a:extLst>
        </cdr:cNvPr>
        <cdr:cNvSpPr txBox="1"/>
      </cdr:nvSpPr>
      <cdr:spPr>
        <a:xfrm xmlns:a="http://schemas.openxmlformats.org/drawingml/2006/main">
          <a:off x="1471720" y="194931"/>
          <a:ext cx="861998" cy="17555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ysClr val="windowText" lastClr="000000"/>
              </a:solidFill>
              <a:latin typeface="Arial Narrow" panose="020B0606020202030204" pitchFamily="34" charset="0"/>
            </a:rPr>
            <a:t>COVID-19</a:t>
          </a:r>
        </a:p>
      </cdr:txBody>
    </cdr:sp>
  </cdr:relSizeAnchor>
  <cdr:relSizeAnchor xmlns:cdr="http://schemas.openxmlformats.org/drawingml/2006/chartDrawing">
    <cdr:from>
      <cdr:x>0.49889</cdr:x>
      <cdr:y>0.08669</cdr:y>
    </cdr:from>
    <cdr:to>
      <cdr:x>0.75606</cdr:x>
      <cdr:y>0.15025</cdr:y>
    </cdr:to>
    <cdr:sp macro="" textlink="">
      <cdr:nvSpPr>
        <cdr:cNvPr id="7" name="BlokTextu 2">
          <a:extLst xmlns:a="http://schemas.openxmlformats.org/drawingml/2006/main">
            <a:ext uri="{FF2B5EF4-FFF2-40B4-BE49-F238E27FC236}">
              <a16:creationId xmlns:a16="http://schemas.microsoft.com/office/drawing/2014/main" id="{9369F202-950A-4C24-9936-F5CBB7673914}"/>
            </a:ext>
          </a:extLst>
        </cdr:cNvPr>
        <cdr:cNvSpPr txBox="1"/>
      </cdr:nvSpPr>
      <cdr:spPr>
        <a:xfrm xmlns:a="http://schemas.openxmlformats.org/drawingml/2006/main">
          <a:off x="2627832" y="204031"/>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ysClr val="windowText" lastClr="000000"/>
              </a:solidFill>
              <a:latin typeface="Arial Narrow" panose="020B0606020202030204" pitchFamily="34" charset="0"/>
            </a:rPr>
            <a:t>Energetická kríza</a:t>
          </a:r>
        </a:p>
      </cdr:txBody>
    </cdr:sp>
  </cdr:relSizeAnchor>
  <cdr:relSizeAnchor xmlns:cdr="http://schemas.openxmlformats.org/drawingml/2006/chartDrawing">
    <cdr:from>
      <cdr:x>0.75152</cdr:x>
      <cdr:y>0.31599</cdr:y>
    </cdr:from>
    <cdr:to>
      <cdr:x>0.77992</cdr:x>
      <cdr:y>0.89155</cdr:y>
    </cdr:to>
    <cdr:sp macro="" textlink="">
      <cdr:nvSpPr>
        <cdr:cNvPr id="8" name="BlokTextu 2">
          <a:extLst xmlns:a="http://schemas.openxmlformats.org/drawingml/2006/main">
            <a:ext uri="{FF2B5EF4-FFF2-40B4-BE49-F238E27FC236}">
              <a16:creationId xmlns:a16="http://schemas.microsoft.com/office/drawing/2014/main" id="{694D5EB3-27DA-55EA-949A-3D1CDD5FDF22}"/>
            </a:ext>
          </a:extLst>
        </cdr:cNvPr>
        <cdr:cNvSpPr txBox="1"/>
      </cdr:nvSpPr>
      <cdr:spPr>
        <a:xfrm xmlns:a="http://schemas.openxmlformats.org/drawingml/2006/main" rot="16200000">
          <a:off x="3355978" y="1346200"/>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rgbClr val="2EAAE1"/>
              </a:solidFill>
              <a:latin typeface="Arial Narrow" panose="020B0606020202030204" pitchFamily="34" charset="0"/>
            </a:rPr>
            <a:t>1. konsolidácia</a:t>
          </a:r>
        </a:p>
      </cdr:txBody>
    </cdr:sp>
  </cdr:relSizeAnchor>
  <cdr:relSizeAnchor xmlns:cdr="http://schemas.openxmlformats.org/drawingml/2006/chartDrawing">
    <cdr:from>
      <cdr:x>0.88125</cdr:x>
      <cdr:y>0.31298</cdr:y>
    </cdr:from>
    <cdr:to>
      <cdr:x>0.90965</cdr:x>
      <cdr:y>0.88853</cdr:y>
    </cdr:to>
    <cdr:sp macro="" textlink="">
      <cdr:nvSpPr>
        <cdr:cNvPr id="9" name="BlokTextu 2">
          <a:extLst xmlns:a="http://schemas.openxmlformats.org/drawingml/2006/main">
            <a:ext uri="{FF2B5EF4-FFF2-40B4-BE49-F238E27FC236}">
              <a16:creationId xmlns:a16="http://schemas.microsoft.com/office/drawing/2014/main" id="{EAE496DA-A3F2-5C0E-672B-818A528A83A6}"/>
            </a:ext>
          </a:extLst>
        </cdr:cNvPr>
        <cdr:cNvSpPr txBox="1"/>
      </cdr:nvSpPr>
      <cdr:spPr>
        <a:xfrm xmlns:a="http://schemas.openxmlformats.org/drawingml/2006/main" rot="16200000">
          <a:off x="4039350" y="1339104"/>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rgbClr val="2EAAE1"/>
              </a:solidFill>
              <a:latin typeface="Arial Narrow" panose="020B0606020202030204" pitchFamily="34" charset="0"/>
            </a:rPr>
            <a:t>2. konsolidácia</a:t>
          </a:r>
        </a:p>
      </cdr:txBody>
    </cdr:sp>
  </cdr:relSizeAnchor>
</c:userShapes>
</file>

<file path=xl/drawings/drawing18.xml><?xml version="1.0" encoding="utf-8"?>
<xdr:wsDr xmlns:xdr="http://schemas.openxmlformats.org/drawingml/2006/spreadsheetDrawing" xmlns:a="http://schemas.openxmlformats.org/drawingml/2006/main">
  <xdr:twoCellAnchor>
    <xdr:from>
      <xdr:col>2</xdr:col>
      <xdr:colOff>9525</xdr:colOff>
      <xdr:row>7</xdr:row>
      <xdr:rowOff>119062</xdr:rowOff>
    </xdr:from>
    <xdr:to>
      <xdr:col>2</xdr:col>
      <xdr:colOff>3714749</xdr:colOff>
      <xdr:row>21</xdr:row>
      <xdr:rowOff>76200</xdr:rowOff>
    </xdr:to>
    <xdr:graphicFrame macro="">
      <xdr:nvGraphicFramePr>
        <xdr:cNvPr id="4" name="Graf 3">
          <a:extLst>
            <a:ext uri="{FF2B5EF4-FFF2-40B4-BE49-F238E27FC236}">
              <a16:creationId xmlns:a16="http://schemas.microsoft.com/office/drawing/2014/main" id="{FC9A4CC5-A999-9AB5-A08A-CEEC4A1E92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7</xdr:row>
      <xdr:rowOff>114300</xdr:rowOff>
    </xdr:from>
    <xdr:to>
      <xdr:col>3</xdr:col>
      <xdr:colOff>3781425</xdr:colOff>
      <xdr:row>21</xdr:row>
      <xdr:rowOff>95250</xdr:rowOff>
    </xdr:to>
    <xdr:graphicFrame macro="">
      <xdr:nvGraphicFramePr>
        <xdr:cNvPr id="5" name="Graf 4">
          <a:extLst>
            <a:ext uri="{FF2B5EF4-FFF2-40B4-BE49-F238E27FC236}">
              <a16:creationId xmlns:a16="http://schemas.microsoft.com/office/drawing/2014/main" id="{E5088047-DE2D-497B-8192-CD56A2520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3"/>
          <a:extLst>
            <a:ext uri="{FF2B5EF4-FFF2-40B4-BE49-F238E27FC236}">
              <a16:creationId xmlns:a16="http://schemas.microsoft.com/office/drawing/2014/main" id="{338D86EF-5616-4048-83F7-26C513463522}"/>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891886</xdr:colOff>
      <xdr:row>3</xdr:row>
      <xdr:rowOff>0</xdr:rowOff>
    </xdr:from>
    <xdr:to>
      <xdr:col>5</xdr:col>
      <xdr:colOff>110838</xdr:colOff>
      <xdr:row>3</xdr:row>
      <xdr:rowOff>0</xdr:rowOff>
    </xdr:to>
    <xdr:graphicFrame macro="">
      <xdr:nvGraphicFramePr>
        <xdr:cNvPr id="2" name="Graf 1">
          <a:extLst>
            <a:ext uri="{FF2B5EF4-FFF2-40B4-BE49-F238E27FC236}">
              <a16:creationId xmlns:a16="http://schemas.microsoft.com/office/drawing/2014/main" id="{2071C547-7D05-4E7B-9F4B-82BD175941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1257297</xdr:colOff>
      <xdr:row>8</xdr:row>
      <xdr:rowOff>142873</xdr:rowOff>
    </xdr:from>
    <xdr:to>
      <xdr:col>2</xdr:col>
      <xdr:colOff>4438650</xdr:colOff>
      <xdr:row>20</xdr:row>
      <xdr:rowOff>95250</xdr:rowOff>
    </xdr:to>
    <xdr:graphicFrame macro="">
      <xdr:nvGraphicFramePr>
        <xdr:cNvPr id="4" name="Graf 3">
          <a:extLst>
            <a:ext uri="{FF2B5EF4-FFF2-40B4-BE49-F238E27FC236}">
              <a16:creationId xmlns:a16="http://schemas.microsoft.com/office/drawing/2014/main" id="{9958CA26-094E-4739-88EB-5FDFF866D6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28928</xdr:colOff>
      <xdr:row>8</xdr:row>
      <xdr:rowOff>159199</xdr:rowOff>
    </xdr:from>
    <xdr:to>
      <xdr:col>3</xdr:col>
      <xdr:colOff>4895850</xdr:colOff>
      <xdr:row>20</xdr:row>
      <xdr:rowOff>85725</xdr:rowOff>
    </xdr:to>
    <xdr:graphicFrame macro="">
      <xdr:nvGraphicFramePr>
        <xdr:cNvPr id="6" name="Graf 5">
          <a:extLst>
            <a:ext uri="{FF2B5EF4-FFF2-40B4-BE49-F238E27FC236}">
              <a16:creationId xmlns:a16="http://schemas.microsoft.com/office/drawing/2014/main" id="{FC8642D6-B5CC-47C2-BF9A-D972C336CC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4"/>
          <a:extLst>
            <a:ext uri="{FF2B5EF4-FFF2-40B4-BE49-F238E27FC236}">
              <a16:creationId xmlns:a16="http://schemas.microsoft.com/office/drawing/2014/main" id="{5192B167-41A2-4FA3-AAEB-434E612B0533}"/>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0.xml><?xml version="1.0" encoding="utf-8"?>
<c:userShapes xmlns:c="http://schemas.openxmlformats.org/drawingml/2006/chart">
  <cdr:relSizeAnchor xmlns:cdr="http://schemas.openxmlformats.org/drawingml/2006/chartDrawing">
    <cdr:from>
      <cdr:x>0.27941</cdr:x>
      <cdr:y>0.08282</cdr:y>
    </cdr:from>
    <cdr:to>
      <cdr:x>0.44306</cdr:x>
      <cdr:y>0.15741</cdr:y>
    </cdr:to>
    <cdr:sp macro="" textlink="">
      <cdr:nvSpPr>
        <cdr:cNvPr id="5" name="BlokTextu 2">
          <a:extLst xmlns:a="http://schemas.openxmlformats.org/drawingml/2006/main">
            <a:ext uri="{FF2B5EF4-FFF2-40B4-BE49-F238E27FC236}">
              <a16:creationId xmlns:a16="http://schemas.microsoft.com/office/drawing/2014/main" id="{CCBC22C5-1939-802E-7CD8-CB52570E60EE}"/>
            </a:ext>
          </a:extLst>
        </cdr:cNvPr>
        <cdr:cNvSpPr txBox="1"/>
      </cdr:nvSpPr>
      <cdr:spPr>
        <a:xfrm xmlns:a="http://schemas.openxmlformats.org/drawingml/2006/main">
          <a:off x="1471720" y="194931"/>
          <a:ext cx="861998" cy="17555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ysClr val="windowText" lastClr="000000"/>
              </a:solidFill>
              <a:latin typeface="Arial Narrow" panose="020B0606020202030204" pitchFamily="34" charset="0"/>
            </a:rPr>
            <a:t>COVID-19</a:t>
          </a:r>
        </a:p>
      </cdr:txBody>
    </cdr:sp>
  </cdr:relSizeAnchor>
  <cdr:relSizeAnchor xmlns:cdr="http://schemas.openxmlformats.org/drawingml/2006/chartDrawing">
    <cdr:from>
      <cdr:x>0.49889</cdr:x>
      <cdr:y>0.08669</cdr:y>
    </cdr:from>
    <cdr:to>
      <cdr:x>0.75606</cdr:x>
      <cdr:y>0.15025</cdr:y>
    </cdr:to>
    <cdr:sp macro="" textlink="">
      <cdr:nvSpPr>
        <cdr:cNvPr id="7" name="BlokTextu 2">
          <a:extLst xmlns:a="http://schemas.openxmlformats.org/drawingml/2006/main">
            <a:ext uri="{FF2B5EF4-FFF2-40B4-BE49-F238E27FC236}">
              <a16:creationId xmlns:a16="http://schemas.microsoft.com/office/drawing/2014/main" id="{9369F202-950A-4C24-9936-F5CBB7673914}"/>
            </a:ext>
          </a:extLst>
        </cdr:cNvPr>
        <cdr:cNvSpPr txBox="1"/>
      </cdr:nvSpPr>
      <cdr:spPr>
        <a:xfrm xmlns:a="http://schemas.openxmlformats.org/drawingml/2006/main">
          <a:off x="2627832" y="204031"/>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ysClr val="windowText" lastClr="000000"/>
              </a:solidFill>
              <a:latin typeface="Arial Narrow" panose="020B0606020202030204" pitchFamily="34" charset="0"/>
            </a:rPr>
            <a:t>Energetická kríza</a:t>
          </a:r>
        </a:p>
      </cdr:txBody>
    </cdr:sp>
  </cdr:relSizeAnchor>
  <cdr:relSizeAnchor xmlns:cdr="http://schemas.openxmlformats.org/drawingml/2006/chartDrawing">
    <cdr:from>
      <cdr:x>0.75152</cdr:x>
      <cdr:y>0.31599</cdr:y>
    </cdr:from>
    <cdr:to>
      <cdr:x>0.77992</cdr:x>
      <cdr:y>0.89155</cdr:y>
    </cdr:to>
    <cdr:sp macro="" textlink="">
      <cdr:nvSpPr>
        <cdr:cNvPr id="8" name="BlokTextu 2">
          <a:extLst xmlns:a="http://schemas.openxmlformats.org/drawingml/2006/main">
            <a:ext uri="{FF2B5EF4-FFF2-40B4-BE49-F238E27FC236}">
              <a16:creationId xmlns:a16="http://schemas.microsoft.com/office/drawing/2014/main" id="{694D5EB3-27DA-55EA-949A-3D1CDD5FDF22}"/>
            </a:ext>
          </a:extLst>
        </cdr:cNvPr>
        <cdr:cNvSpPr txBox="1"/>
      </cdr:nvSpPr>
      <cdr:spPr>
        <a:xfrm xmlns:a="http://schemas.openxmlformats.org/drawingml/2006/main" rot="16200000">
          <a:off x="3355978" y="1346200"/>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rgbClr val="2EAAE1"/>
              </a:solidFill>
              <a:latin typeface="Arial Narrow" panose="020B0606020202030204" pitchFamily="34" charset="0"/>
            </a:rPr>
            <a:t>1. konsolidácia</a:t>
          </a:r>
        </a:p>
      </cdr:txBody>
    </cdr:sp>
  </cdr:relSizeAnchor>
  <cdr:relSizeAnchor xmlns:cdr="http://schemas.openxmlformats.org/drawingml/2006/chartDrawing">
    <cdr:from>
      <cdr:x>0.88125</cdr:x>
      <cdr:y>0.31298</cdr:y>
    </cdr:from>
    <cdr:to>
      <cdr:x>0.90965</cdr:x>
      <cdr:y>0.88853</cdr:y>
    </cdr:to>
    <cdr:sp macro="" textlink="">
      <cdr:nvSpPr>
        <cdr:cNvPr id="9" name="BlokTextu 2">
          <a:extLst xmlns:a="http://schemas.openxmlformats.org/drawingml/2006/main">
            <a:ext uri="{FF2B5EF4-FFF2-40B4-BE49-F238E27FC236}">
              <a16:creationId xmlns:a16="http://schemas.microsoft.com/office/drawing/2014/main" id="{EAE496DA-A3F2-5C0E-672B-818A528A83A6}"/>
            </a:ext>
          </a:extLst>
        </cdr:cNvPr>
        <cdr:cNvSpPr txBox="1"/>
      </cdr:nvSpPr>
      <cdr:spPr>
        <a:xfrm xmlns:a="http://schemas.openxmlformats.org/drawingml/2006/main" rot="16200000">
          <a:off x="4039350" y="1339104"/>
          <a:ext cx="1354598" cy="14959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1000">
              <a:solidFill>
                <a:srgbClr val="2EAAE1"/>
              </a:solidFill>
              <a:latin typeface="Arial Narrow" panose="020B0606020202030204" pitchFamily="34" charset="0"/>
            </a:rPr>
            <a:t>2. konsolidácia</a:t>
          </a:r>
        </a:p>
      </cdr:txBody>
    </cdr:sp>
  </cdr:relSizeAnchor>
</c:userShapes>
</file>

<file path=xl/drawings/drawing21.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3EEDA740-CA77-4A34-8560-858C0EC27187}"/>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8599695F-C8F1-42E5-AEAD-50E7D8B463E4}"/>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1262498</xdr:colOff>
      <xdr:row>42</xdr:row>
      <xdr:rowOff>5861</xdr:rowOff>
    </xdr:from>
    <xdr:to>
      <xdr:col>2</xdr:col>
      <xdr:colOff>4419601</xdr:colOff>
      <xdr:row>56</xdr:row>
      <xdr:rowOff>149100</xdr:rowOff>
    </xdr:to>
    <xdr:graphicFrame macro="">
      <xdr:nvGraphicFramePr>
        <xdr:cNvPr id="3" name="Chart 3">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139639</xdr:colOff>
      <xdr:row>13</xdr:row>
      <xdr:rowOff>1</xdr:rowOff>
    </xdr:from>
    <xdr:to>
      <xdr:col>2</xdr:col>
      <xdr:colOff>4705350</xdr:colOff>
      <xdr:row>31</xdr:row>
      <xdr:rowOff>114300</xdr:rowOff>
    </xdr:to>
    <xdr:graphicFrame macro="">
      <xdr:nvGraphicFramePr>
        <xdr:cNvPr id="4" name="Graf 3">
          <a:extLst>
            <a:ext uri="{FF2B5EF4-FFF2-40B4-BE49-F238E27FC236}">
              <a16:creationId xmlns:a16="http://schemas.microsoft.com/office/drawing/2014/main" id="{9CDABA00-B33F-4531-B909-8CCD9174E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84306</xdr:colOff>
      <xdr:row>12</xdr:row>
      <xdr:rowOff>48491</xdr:rowOff>
    </xdr:from>
    <xdr:to>
      <xdr:col>3</xdr:col>
      <xdr:colOff>5000626</xdr:colOff>
      <xdr:row>31</xdr:row>
      <xdr:rowOff>123826</xdr:rowOff>
    </xdr:to>
    <xdr:graphicFrame macro="">
      <xdr:nvGraphicFramePr>
        <xdr:cNvPr id="9" name="Graf 8">
          <a:extLst>
            <a:ext uri="{FF2B5EF4-FFF2-40B4-BE49-F238E27FC236}">
              <a16:creationId xmlns:a16="http://schemas.microsoft.com/office/drawing/2014/main" id="{BB69128E-0DFD-47CC-A8D9-3F01AEAB3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73411</xdr:colOff>
      <xdr:row>42</xdr:row>
      <xdr:rowOff>20203</xdr:rowOff>
    </xdr:from>
    <xdr:to>
      <xdr:col>3</xdr:col>
      <xdr:colOff>4581525</xdr:colOff>
      <xdr:row>57</xdr:row>
      <xdr:rowOff>1517</xdr:rowOff>
    </xdr:to>
    <xdr:graphicFrame macro="">
      <xdr:nvGraphicFramePr>
        <xdr:cNvPr id="10" name="Chart 3">
          <a:extLst>
            <a:ext uri="{FF2B5EF4-FFF2-40B4-BE49-F238E27FC236}">
              <a16:creationId xmlns:a16="http://schemas.microsoft.com/office/drawing/2014/main" id="{E39B5DDA-8451-4A39-ADA3-D42CFA7868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5"/>
          <a:extLst>
            <a:ext uri="{FF2B5EF4-FFF2-40B4-BE49-F238E27FC236}">
              <a16:creationId xmlns:a16="http://schemas.microsoft.com/office/drawing/2014/main" id="{79D646EC-E8FA-4DCB-92B9-43D0F813BE54}"/>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5" name="Rounded Rectangle 5_ContentButton">
          <a:hlinkClick xmlns:r="http://schemas.openxmlformats.org/officeDocument/2006/relationships" r:id="rId1"/>
          <a:extLst>
            <a:ext uri="{FF2B5EF4-FFF2-40B4-BE49-F238E27FC236}">
              <a16:creationId xmlns:a16="http://schemas.microsoft.com/office/drawing/2014/main" id="{039C27D7-0365-41D8-AA16-BA14EDD1FA97}"/>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twoCellAnchor>
    <xdr:from>
      <xdr:col>2</xdr:col>
      <xdr:colOff>33336</xdr:colOff>
      <xdr:row>9</xdr:row>
      <xdr:rowOff>84136</xdr:rowOff>
    </xdr:from>
    <xdr:to>
      <xdr:col>2</xdr:col>
      <xdr:colOff>7000875</xdr:colOff>
      <xdr:row>33</xdr:row>
      <xdr:rowOff>82549</xdr:rowOff>
    </xdr:to>
    <xdr:graphicFrame macro="">
      <xdr:nvGraphicFramePr>
        <xdr:cNvPr id="9" name="Graf 8">
          <a:extLst>
            <a:ext uri="{FF2B5EF4-FFF2-40B4-BE49-F238E27FC236}">
              <a16:creationId xmlns:a16="http://schemas.microsoft.com/office/drawing/2014/main" id="{798A8674-E433-4794-ADE2-E7C9CB9ABF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36512</xdr:colOff>
      <xdr:row>9</xdr:row>
      <xdr:rowOff>87312</xdr:rowOff>
    </xdr:from>
    <xdr:to>
      <xdr:col>3</xdr:col>
      <xdr:colOff>6943725</xdr:colOff>
      <xdr:row>33</xdr:row>
      <xdr:rowOff>104775</xdr:rowOff>
    </xdr:to>
    <xdr:graphicFrame macro="">
      <xdr:nvGraphicFramePr>
        <xdr:cNvPr id="10" name="Graf 9">
          <a:extLst>
            <a:ext uri="{FF2B5EF4-FFF2-40B4-BE49-F238E27FC236}">
              <a16:creationId xmlns:a16="http://schemas.microsoft.com/office/drawing/2014/main" id="{76D40A15-0A4C-990E-8280-B2C3D3392E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A87DC8C1-FB93-4BF9-A469-0FBE3E4FDE84}"/>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3" name="Rounded Rectangle 5_ContentButton">
          <a:hlinkClick xmlns:r="http://schemas.openxmlformats.org/officeDocument/2006/relationships" r:id="rId1"/>
          <a:extLst>
            <a:ext uri="{FF2B5EF4-FFF2-40B4-BE49-F238E27FC236}">
              <a16:creationId xmlns:a16="http://schemas.microsoft.com/office/drawing/2014/main" id="{CB1FC175-38CE-499A-8D02-42784F623FE8}"/>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F8175100-CB5B-4D9E-9635-9473F8FE41F0}"/>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318633B0-190D-4E16-A5BF-968F73DC4698}"/>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28574</xdr:colOff>
      <xdr:row>12</xdr:row>
      <xdr:rowOff>133351</xdr:rowOff>
    </xdr:from>
    <xdr:to>
      <xdr:col>2</xdr:col>
      <xdr:colOff>5295899</xdr:colOff>
      <xdr:row>28</xdr:row>
      <xdr:rowOff>38101</xdr:rowOff>
    </xdr:to>
    <xdr:graphicFrame macro="">
      <xdr:nvGraphicFramePr>
        <xdr:cNvPr id="8" name="Graf 7">
          <a:extLst>
            <a:ext uri="{FF2B5EF4-FFF2-40B4-BE49-F238E27FC236}">
              <a16:creationId xmlns:a16="http://schemas.microsoft.com/office/drawing/2014/main" id="{9E3130C2-8333-427B-96CD-8D0D23E1B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161924</xdr:colOff>
      <xdr:row>12</xdr:row>
      <xdr:rowOff>114300</xdr:rowOff>
    </xdr:from>
    <xdr:to>
      <xdr:col>3</xdr:col>
      <xdr:colOff>5038725</xdr:colOff>
      <xdr:row>28</xdr:row>
      <xdr:rowOff>28575</xdr:rowOff>
    </xdr:to>
    <xdr:graphicFrame macro="">
      <xdr:nvGraphicFramePr>
        <xdr:cNvPr id="9" name="Graf 8">
          <a:extLst>
            <a:ext uri="{FF2B5EF4-FFF2-40B4-BE49-F238E27FC236}">
              <a16:creationId xmlns:a16="http://schemas.microsoft.com/office/drawing/2014/main" id="{6C7CE9E9-AF58-4FDB-89C1-85630C7641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3"/>
          <a:extLst>
            <a:ext uri="{FF2B5EF4-FFF2-40B4-BE49-F238E27FC236}">
              <a16:creationId xmlns:a16="http://schemas.microsoft.com/office/drawing/2014/main" id="{0FB0E430-CE75-40A1-AD12-1940599261D2}"/>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C99BF1B4-52CD-43CC-A91D-7F9217651029}"/>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0E885B19-6A7A-46FA-85BC-BEC1A1BACFA3}"/>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3" name="Rounded Rectangle 5_ContentButton">
          <a:hlinkClick xmlns:r="http://schemas.openxmlformats.org/officeDocument/2006/relationships" r:id="rId1"/>
          <a:extLst>
            <a:ext uri="{FF2B5EF4-FFF2-40B4-BE49-F238E27FC236}">
              <a16:creationId xmlns:a16="http://schemas.microsoft.com/office/drawing/2014/main" id="{2BE0C953-8DCD-48A2-8A3F-DDF6584A9F6C}"/>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38100</xdr:colOff>
      <xdr:row>1</xdr:row>
      <xdr:rowOff>38100</xdr:rowOff>
    </xdr:from>
    <xdr:to>
      <xdr:col>1</xdr:col>
      <xdr:colOff>1260475</xdr:colOff>
      <xdr:row>1</xdr:row>
      <xdr:rowOff>542925</xdr:rowOff>
    </xdr:to>
    <xdr:sp macro="" textlink="">
      <xdr:nvSpPr>
        <xdr:cNvPr id="2" name="Rounded Rectangle 5_ContentButton">
          <a:hlinkClick xmlns:r="http://schemas.openxmlformats.org/officeDocument/2006/relationships" r:id="rId1"/>
          <a:extLst>
            <a:ext uri="{FF2B5EF4-FFF2-40B4-BE49-F238E27FC236}">
              <a16:creationId xmlns:a16="http://schemas.microsoft.com/office/drawing/2014/main" id="{39F62D19-601B-49D4-BC91-49D09B99BB38}"/>
            </a:ext>
          </a:extLst>
        </xdr:cNvPr>
        <xdr:cNvSpPr/>
      </xdr:nvSpPr>
      <xdr:spPr>
        <a:xfrm>
          <a:off x="95250" y="95250"/>
          <a:ext cx="1222375" cy="504825"/>
        </a:xfrm>
        <a:prstGeom prst="roundRect">
          <a:avLst/>
        </a:prstGeom>
        <a:solidFill>
          <a:schemeClr val="accent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k-SK" sz="1200" b="1">
              <a:solidFill>
                <a:srgbClr val="FFFFFF"/>
              </a:solidFill>
              <a:latin typeface="Arial Narrow" panose="020B0606020202030204" pitchFamily="34" charset="0"/>
            </a:rPr>
            <a:t>Obsah</a:t>
          </a:r>
          <a:br>
            <a:rPr lang="sk-SK" sz="1200" b="1">
              <a:solidFill>
                <a:srgbClr val="FFFFFF"/>
              </a:solidFill>
              <a:latin typeface="Arial Narrow" panose="020B0606020202030204" pitchFamily="34" charset="0"/>
            </a:rPr>
          </a:br>
          <a:r>
            <a:rPr lang="sk-SK" sz="1200" b="1">
              <a:solidFill>
                <a:srgbClr val="FFFFFF"/>
              </a:solidFill>
              <a:latin typeface="Arial Narrow" panose="020B0606020202030204" pitchFamily="34" charset="0"/>
            </a:rPr>
            <a:t>Table of Content</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_FISKAL/01_Legislat&#237;va_manualy/01_Legislativa/01_Narodne_fiskalne_pravidla/523_2004/NFPE_RVS.xlsx" TargetMode="External"/><Relationship Id="rId2" Type="http://schemas.openxmlformats.org/officeDocument/2006/relationships/externalLinkPath" Target="file:///U:\IFP_NEW\2_FISKAL\01_Legislat&#237;va_manualy\01_Legislativa\01_Narodne_fiskalne_pravidla\523_2004\NFPE_RVS.xlsx" TargetMode="External"/><Relationship Id="rId1" Type="http://schemas.openxmlformats.org/officeDocument/2006/relationships/externalLinkPath" Target="/IFP_NEW/2_FISKAL/01_Legislat&#237;va_manualy/01_Legislativa/01_Narodne_fiskalne_pravidla/523_2004/NFPE_RV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vstupy/37_VPS_legislat&#237;va.xlsx" TargetMode="External"/><Relationship Id="rId2" Type="http://schemas.openxmlformats.org/officeDocument/2006/relationships/externalLinkPath" Target="file:///U:\IFP_NEW\5_MATERIALY\5_3_Strategicke_materialy\Navrh%20rozpoctoveho%20planu%20DBP\2026\vstupy\37_VPS_legislat&#237;va.xlsx" TargetMode="External"/><Relationship Id="rId1" Type="http://schemas.openxmlformats.org/officeDocument/2006/relationships/externalLinkPath" Target="/IFP_NEW/5_MATERIALY/5_3_Strategicke_materialy/Navrh%20rozpoctoveho%20planu%20DBP/2026/vstupy/37_VPS_legislat&#237;va.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vstupy/K&#243;pia%20s&#250;boru%2037_VPS_legislat&#237;va_JK.xlsx" TargetMode="External"/><Relationship Id="rId2" Type="http://schemas.openxmlformats.org/officeDocument/2006/relationships/externalLinkPath" Target="file:///U:\IFP_NEW\5_MATERIALY\5_3_Strategicke_materialy\Navrh%20rozpoctoveho%20planu%20DBP\2026\vstupy\K&#243;pia%20s&#250;boru%2037_VPS_legislat&#237;va_JK.xlsx" TargetMode="External"/><Relationship Id="rId1" Type="http://schemas.openxmlformats.org/officeDocument/2006/relationships/externalLinkPath" Target="/IFP_NEW/5_MATERIALY/5_3_Strategicke_materialy/Navrh%20rozpoctoveho%20planu%20DBP/2026/vstupy/K&#243;pia%20s&#250;boru%2037_VPS_legislat&#237;va_JK.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vstupy/IFP_Rezervy_2026_2029_20261001_VPS.xlsx" TargetMode="External"/><Relationship Id="rId2" Type="http://schemas.openxmlformats.org/officeDocument/2006/relationships/externalLinkPath" Target="file:///U:\IFP_NEW\5_MATERIALY\5_3_Strategicke_materialy\Navrh%20rozpoctoveho%20planu%20DBP\2026\vstupy\IFP_Rezervy_2026_2029_20261001_VPS.xlsx" TargetMode="External"/><Relationship Id="rId1" Type="http://schemas.openxmlformats.org/officeDocument/2006/relationships/externalLinkPath" Target="/IFP_NEW/5_MATERIALY/5_3_Strategicke_materialy/Navrh%20rozpoctoveho%20planu%20DBP/2026/vstupy/IFP_Rezervy_2026_2029_20261001_V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imit"/>
      <sheetName val="OS (jun 2024)"/>
      <sheetName val="OS (jul 2024)"/>
      <sheetName val="2025-2027"/>
      <sheetName val="EU limit_obalka"/>
      <sheetName val="Ciele_APR"/>
      <sheetName val="Ciele_RVS"/>
      <sheetName val="EU limit_obalka_RVS 2026"/>
      <sheetName val="Graf1"/>
      <sheetName val="RVS_2026"/>
      <sheetName val="ESA_2010_GG_2024 (jun24)"/>
      <sheetName val="ESA_2010_GG_2024 (jul24)"/>
      <sheetName val="ESA_2010_GG_2025_2027 (jul24)"/>
      <sheetName val="ESA bilancia"/>
      <sheetName val="Eurostat_ESA_2023"/>
      <sheetName val="ESA_2010_GG_2024_2027"/>
    </sheetNames>
    <sheetDataSet>
      <sheetData sheetId="0"/>
      <sheetData sheetId="1"/>
      <sheetData sheetId="2"/>
      <sheetData sheetId="3"/>
      <sheetData sheetId="4"/>
      <sheetData sheetId="5"/>
      <sheetData sheetId="6"/>
      <sheetData sheetId="7"/>
      <sheetData sheetId="8" refreshError="1"/>
      <sheetData sheetId="9">
        <row r="3">
          <cell r="C3">
            <v>2023</v>
          </cell>
          <cell r="D3">
            <v>2024</v>
          </cell>
          <cell r="E3">
            <v>2025</v>
          </cell>
          <cell r="F3">
            <v>2026</v>
          </cell>
          <cell r="G3">
            <v>2027</v>
          </cell>
          <cell r="H3">
            <v>2028</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PS vlada ZORO"/>
      <sheetName val="legislatíva"/>
    </sheetNames>
    <sheetDataSet>
      <sheetData sheetId="0"/>
      <sheetData sheetId="1">
        <row r="19">
          <cell r="F19">
            <v>299972125</v>
          </cell>
        </row>
        <row r="47">
          <cell r="J47">
            <v>122375000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PS vlada ZORO"/>
      <sheetName val="legislatíva"/>
    </sheetNames>
    <sheetDataSet>
      <sheetData sheetId="0"/>
      <sheetData sheetId="1">
        <row r="19">
          <cell r="G19">
            <v>320758180</v>
          </cell>
          <cell r="H19">
            <v>449263036</v>
          </cell>
        </row>
        <row r="47">
          <cell r="K47">
            <v>163848548</v>
          </cell>
          <cell r="L47">
            <v>180986025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zervy_2026_2029"/>
    </sheetNames>
    <sheetDataSet>
      <sheetData sheetId="0">
        <row r="6">
          <cell r="G6">
            <v>150000000</v>
          </cell>
        </row>
      </sheetData>
    </sheetDataSet>
  </externalBook>
</externalLink>
</file>

<file path=xl/theme/theme1.xml><?xml version="1.0" encoding="utf-8"?>
<a:theme xmlns:a="http://schemas.openxmlformats.org/drawingml/2006/main" name="Motív1">
  <a:themeElements>
    <a:clrScheme name="Vlastné 1">
      <a:dk1>
        <a:srgbClr val="000000"/>
      </a:dk1>
      <a:lt1>
        <a:sysClr val="window" lastClr="FFFFFF"/>
      </a:lt1>
      <a:dk2>
        <a:srgbClr val="0C2A38"/>
      </a:dk2>
      <a:lt2>
        <a:srgbClr val="686767"/>
      </a:lt2>
      <a:accent1>
        <a:srgbClr val="2EAAE1"/>
      </a:accent1>
      <a:accent2>
        <a:srgbClr val="F2CA6D"/>
      </a:accent2>
      <a:accent3>
        <a:srgbClr val="1AA380"/>
      </a:accent3>
      <a:accent4>
        <a:srgbClr val="E85477"/>
      </a:accent4>
      <a:accent5>
        <a:srgbClr val="864D99"/>
      </a:accent5>
      <a:accent6>
        <a:srgbClr val="996B52"/>
      </a:accent6>
      <a:hlink>
        <a:srgbClr val="686767"/>
      </a:hlink>
      <a:folHlink>
        <a:srgbClr val="0C2A3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IFP theme" id="{FB405D4B-13F4-43DF-9BA6-95620BA0FB35}" vid="{2D772A24-ED0F-439A-9FCB-FA61255C23B0}"/>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IFP">
    <a:dk1>
      <a:srgbClr val="131D2B"/>
    </a:dk1>
    <a:lt1>
      <a:srgbClr val="FFFFFF"/>
    </a:lt1>
    <a:dk2>
      <a:srgbClr val="FFFFFF"/>
    </a:dk2>
    <a:lt2>
      <a:srgbClr val="FFFFFF"/>
    </a:lt2>
    <a:accent1>
      <a:srgbClr val="2EAAE1"/>
    </a:accent1>
    <a:accent2>
      <a:srgbClr val="131D2B"/>
    </a:accent2>
    <a:accent3>
      <a:srgbClr val="1AA380"/>
    </a:accent3>
    <a:accent4>
      <a:srgbClr val="F2CA6D"/>
    </a:accent4>
    <a:accent5>
      <a:srgbClr val="E85477"/>
    </a:accent5>
    <a:accent6>
      <a:srgbClr val="686767"/>
    </a:accent6>
    <a:hlink>
      <a:srgbClr val="6535F2"/>
    </a:hlink>
    <a:folHlink>
      <a:srgbClr val="7D520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IFP">
    <a:dk1>
      <a:srgbClr val="131D2B"/>
    </a:dk1>
    <a:lt1>
      <a:srgbClr val="FFFFFF"/>
    </a:lt1>
    <a:dk2>
      <a:srgbClr val="FFFFFF"/>
    </a:dk2>
    <a:lt2>
      <a:srgbClr val="FFFFFF"/>
    </a:lt2>
    <a:accent1>
      <a:srgbClr val="2EAAE1"/>
    </a:accent1>
    <a:accent2>
      <a:srgbClr val="131D2B"/>
    </a:accent2>
    <a:accent3>
      <a:srgbClr val="1AA380"/>
    </a:accent3>
    <a:accent4>
      <a:srgbClr val="F2CA6D"/>
    </a:accent4>
    <a:accent5>
      <a:srgbClr val="E85477"/>
    </a:accent5>
    <a:accent6>
      <a:srgbClr val="686767"/>
    </a:accent6>
    <a:hlink>
      <a:srgbClr val="6535F2"/>
    </a:hlink>
    <a:folHlink>
      <a:srgbClr val="7D520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fsr.sk/en/finance/institute-financial-policy/strategic-documents/draft-budgetary-plan/" TargetMode="External"/><Relationship Id="rId1" Type="http://schemas.openxmlformats.org/officeDocument/2006/relationships/hyperlink" Target="https://www.mfsr.sk/files/sk/financie/institut-financnej-politiky/strategicke-materialy/navrh-rozpoctoveho-planu/navrh-rozpoctoveho-planu/dbp_2027_final.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3" Type="http://schemas.openxmlformats.org/officeDocument/2006/relationships/hyperlink" Target="https://www.siea.sk/podporne-programy/podpora-rozvoja-regionalnej-a-lokalnej-energetiky/" TargetMode="External"/><Relationship Id="rId7" Type="http://schemas.openxmlformats.org/officeDocument/2006/relationships/hyperlink" Target="https://www.employment.gov.sk/files/slovensky/esf/op-slovensko/vyzvy-dop/vyzva-zavadzanie-housing-led-pristupov-so-sprievodnymi-opatreniami-zabezpecenie-dostupneho-byvania.pdf" TargetMode="External"/><Relationship Id="rId2" Type="http://schemas.openxmlformats.org/officeDocument/2006/relationships/hyperlink" Target="https://eur-lex.europa.eu/legal-content/SK/TXT/?uri=CELEX:32023L0959" TargetMode="External"/><Relationship Id="rId1" Type="http://schemas.openxmlformats.org/officeDocument/2006/relationships/hyperlink" Target="https://www.minzp.sk/voda/koncepcne-dokumenty/koncepcia-vodnej-politiky-roky-2021-2030-vyhladom-do-roku-2050.html" TargetMode="External"/><Relationship Id="rId6" Type="http://schemas.openxmlformats.org/officeDocument/2006/relationships/hyperlink" Target="https://sancananavrat.sk/" TargetMode="External"/><Relationship Id="rId5" Type="http://schemas.openxmlformats.org/officeDocument/2006/relationships/hyperlink" Target="https://www.minzp.sk/klima/modernizacny-fond/dekarbonizacia-priemyslu/" TargetMode="External"/><Relationship Id="rId4" Type="http://schemas.openxmlformats.org/officeDocument/2006/relationships/hyperlink" Target="https://www.siea.sk/strukturalne-fondy-eu/program-slovensko/narodne-projekty/"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46"/>
  <dimension ref="B1:F37"/>
  <sheetViews>
    <sheetView showGridLines="0" tabSelected="1" zoomScaleNormal="100" workbookViewId="0"/>
  </sheetViews>
  <sheetFormatPr defaultColWidth="9.25" defaultRowHeight="12.75" x14ac:dyDescent="0.2"/>
  <cols>
    <col min="1" max="1" width="0.75" style="13" customWidth="1"/>
    <col min="2" max="2" width="66.75" style="13" bestFit="1" customWidth="1"/>
    <col min="3" max="3" width="9" style="13" customWidth="1"/>
    <col min="4" max="4" width="74.5" style="13" bestFit="1" customWidth="1"/>
    <col min="5" max="5" width="93.25" style="13" customWidth="1"/>
    <col min="6" max="16384" width="9.25" style="13"/>
  </cols>
  <sheetData>
    <row r="1" spans="2:6" ht="4.5" customHeight="1" x14ac:dyDescent="0.2"/>
    <row r="2" spans="2:6" ht="24" thickBot="1" x14ac:dyDescent="0.4">
      <c r="B2" s="440" t="s">
        <v>1125</v>
      </c>
      <c r="C2" s="441"/>
      <c r="D2" s="440" t="s">
        <v>1126</v>
      </c>
    </row>
    <row r="3" spans="2:6" ht="4.5" customHeight="1" x14ac:dyDescent="0.2">
      <c r="B3" s="28"/>
      <c r="D3" s="28"/>
    </row>
    <row r="4" spans="2:6" x14ac:dyDescent="0.2">
      <c r="B4" s="443" t="s">
        <v>197</v>
      </c>
      <c r="C4" s="92"/>
      <c r="D4" s="443" t="s">
        <v>198</v>
      </c>
    </row>
    <row r="5" spans="2:6" ht="4.5" customHeight="1" x14ac:dyDescent="0.2">
      <c r="B5" s="11"/>
      <c r="C5" s="11"/>
      <c r="D5" s="11"/>
    </row>
    <row r="6" spans="2:6" x14ac:dyDescent="0.2">
      <c r="B6" s="443" t="s">
        <v>208</v>
      </c>
      <c r="C6" s="442"/>
      <c r="D6" s="443" t="s">
        <v>209</v>
      </c>
    </row>
    <row r="7" spans="2:6" x14ac:dyDescent="0.2">
      <c r="B7" s="443" t="s">
        <v>681</v>
      </c>
      <c r="C7" s="442"/>
      <c r="D7" s="443" t="s">
        <v>1129</v>
      </c>
    </row>
    <row r="8" spans="2:6" x14ac:dyDescent="0.2">
      <c r="B8" s="443" t="s">
        <v>685</v>
      </c>
      <c r="C8" s="442"/>
      <c r="D8" s="443" t="s">
        <v>686</v>
      </c>
    </row>
    <row r="9" spans="2:6" x14ac:dyDescent="0.2">
      <c r="B9" s="443" t="s">
        <v>463</v>
      </c>
      <c r="C9" s="442"/>
      <c r="D9" s="443" t="s">
        <v>484</v>
      </c>
      <c r="F9" s="10"/>
    </row>
    <row r="10" spans="2:6" x14ac:dyDescent="0.2">
      <c r="B10" s="443" t="s">
        <v>349</v>
      </c>
      <c r="C10" s="442"/>
      <c r="D10" s="443" t="s">
        <v>350</v>
      </c>
      <c r="F10" s="10"/>
    </row>
    <row r="11" spans="2:6" x14ac:dyDescent="0.2">
      <c r="B11" s="443" t="s">
        <v>627</v>
      </c>
      <c r="C11" s="442"/>
      <c r="D11" s="443" t="s">
        <v>631</v>
      </c>
      <c r="F11" s="10"/>
    </row>
    <row r="12" spans="2:6" x14ac:dyDescent="0.2">
      <c r="B12" s="443" t="s">
        <v>385</v>
      </c>
      <c r="C12" s="442"/>
      <c r="D12" s="443" t="s">
        <v>388</v>
      </c>
      <c r="F12" s="10"/>
    </row>
    <row r="13" spans="2:6" x14ac:dyDescent="0.2">
      <c r="B13" s="443" t="s">
        <v>376</v>
      </c>
      <c r="C13" s="442"/>
      <c r="D13" s="443" t="s">
        <v>377</v>
      </c>
      <c r="F13" s="10"/>
    </row>
    <row r="14" spans="2:6" x14ac:dyDescent="0.2">
      <c r="B14" s="443" t="s">
        <v>374</v>
      </c>
      <c r="C14" s="442"/>
      <c r="D14" s="443" t="s">
        <v>375</v>
      </c>
      <c r="F14" s="10"/>
    </row>
    <row r="15" spans="2:6" x14ac:dyDescent="0.2">
      <c r="B15" s="443" t="s">
        <v>386</v>
      </c>
      <c r="C15" s="442"/>
      <c r="D15" s="443" t="s">
        <v>387</v>
      </c>
      <c r="F15" s="10"/>
    </row>
    <row r="16" spans="2:6" x14ac:dyDescent="0.2">
      <c r="B16" s="443" t="s">
        <v>413</v>
      </c>
      <c r="C16" s="442"/>
      <c r="D16" s="443" t="s">
        <v>414</v>
      </c>
      <c r="F16" s="10"/>
    </row>
    <row r="17" spans="2:6" x14ac:dyDescent="0.2">
      <c r="B17" s="443" t="s">
        <v>1083</v>
      </c>
      <c r="C17" s="442"/>
      <c r="D17" s="443" t="s">
        <v>1084</v>
      </c>
      <c r="F17" s="10"/>
    </row>
    <row r="18" spans="2:6" x14ac:dyDescent="0.2">
      <c r="B18" s="443" t="s">
        <v>1073</v>
      </c>
      <c r="C18" s="442"/>
      <c r="D18" s="443" t="s">
        <v>1074</v>
      </c>
      <c r="F18" s="10"/>
    </row>
    <row r="19" spans="2:6" x14ac:dyDescent="0.2">
      <c r="B19" s="443" t="s">
        <v>1071</v>
      </c>
      <c r="C19" s="442"/>
      <c r="D19" s="443" t="s">
        <v>1072</v>
      </c>
      <c r="F19" s="10"/>
    </row>
    <row r="20" spans="2:6" x14ac:dyDescent="0.2">
      <c r="B20" s="443" t="s">
        <v>1070</v>
      </c>
      <c r="C20" s="442"/>
      <c r="D20" s="443" t="s">
        <v>1093</v>
      </c>
      <c r="F20" s="10"/>
    </row>
    <row r="21" spans="2:6" x14ac:dyDescent="0.2">
      <c r="B21" s="443" t="s">
        <v>1068</v>
      </c>
      <c r="C21" s="442"/>
      <c r="D21" s="443" t="s">
        <v>1069</v>
      </c>
      <c r="F21" s="10"/>
    </row>
    <row r="22" spans="2:6" x14ac:dyDescent="0.2">
      <c r="B22" s="443" t="s">
        <v>1066</v>
      </c>
      <c r="C22" s="442"/>
      <c r="D22" s="443" t="s">
        <v>1067</v>
      </c>
      <c r="F22" s="10"/>
    </row>
    <row r="23" spans="2:6" x14ac:dyDescent="0.2">
      <c r="B23" s="443" t="s">
        <v>1130</v>
      </c>
      <c r="C23" s="442"/>
      <c r="D23" s="443" t="s">
        <v>1131</v>
      </c>
      <c r="F23" s="10"/>
    </row>
    <row r="24" spans="2:6" x14ac:dyDescent="0.2">
      <c r="B24" s="443"/>
      <c r="C24" s="11"/>
      <c r="D24" s="11"/>
    </row>
    <row r="25" spans="2:6" s="28" customFormat="1" x14ac:dyDescent="0.2">
      <c r="B25" s="443" t="s">
        <v>1128</v>
      </c>
      <c r="C25" s="92"/>
      <c r="D25" s="443" t="s">
        <v>1127</v>
      </c>
    </row>
    <row r="26" spans="2:6" x14ac:dyDescent="0.2">
      <c r="B26" s="443" t="s">
        <v>292</v>
      </c>
      <c r="C26" s="442"/>
      <c r="D26" s="443" t="s">
        <v>356</v>
      </c>
    </row>
    <row r="27" spans="2:6" x14ac:dyDescent="0.2">
      <c r="B27" s="443" t="s">
        <v>415</v>
      </c>
      <c r="C27" s="442"/>
      <c r="D27" s="443" t="s">
        <v>416</v>
      </c>
    </row>
    <row r="28" spans="2:6" x14ac:dyDescent="0.2">
      <c r="B28" s="443" t="s">
        <v>1041</v>
      </c>
      <c r="C28" s="442"/>
      <c r="D28" s="443" t="s">
        <v>1132</v>
      </c>
    </row>
    <row r="29" spans="2:6" x14ac:dyDescent="0.2">
      <c r="B29" s="443" t="s">
        <v>1117</v>
      </c>
      <c r="C29" s="442"/>
      <c r="D29" s="443" t="s">
        <v>1118</v>
      </c>
    </row>
    <row r="30" spans="2:6" x14ac:dyDescent="0.2">
      <c r="B30" s="443" t="s">
        <v>1065</v>
      </c>
      <c r="C30" s="442"/>
      <c r="D30" s="443" t="s">
        <v>1064</v>
      </c>
    </row>
    <row r="31" spans="2:6" x14ac:dyDescent="0.2">
      <c r="B31" s="443" t="s">
        <v>1062</v>
      </c>
      <c r="C31" s="442"/>
      <c r="D31" s="443" t="s">
        <v>1063</v>
      </c>
    </row>
    <row r="32" spans="2:6" x14ac:dyDescent="0.2">
      <c r="B32" s="443" t="s">
        <v>1060</v>
      </c>
      <c r="C32" s="442"/>
      <c r="D32" s="443" t="s">
        <v>1061</v>
      </c>
    </row>
    <row r="33" spans="2:4" x14ac:dyDescent="0.2">
      <c r="B33" s="443" t="s">
        <v>1058</v>
      </c>
      <c r="C33" s="442"/>
      <c r="D33" s="443" t="s">
        <v>1059</v>
      </c>
    </row>
    <row r="34" spans="2:4" x14ac:dyDescent="0.2">
      <c r="B34" s="443" t="s">
        <v>1056</v>
      </c>
      <c r="C34" s="442"/>
      <c r="D34" s="443" t="s">
        <v>1057</v>
      </c>
    </row>
    <row r="35" spans="2:4" x14ac:dyDescent="0.2">
      <c r="B35" s="443" t="s">
        <v>1039</v>
      </c>
      <c r="C35" s="442"/>
      <c r="D35" s="443" t="s">
        <v>1040</v>
      </c>
    </row>
    <row r="36" spans="2:4" x14ac:dyDescent="0.2">
      <c r="B36" s="443" t="s">
        <v>1035</v>
      </c>
      <c r="C36" s="442"/>
      <c r="D36" s="443" t="s">
        <v>1036</v>
      </c>
    </row>
    <row r="37" spans="2:4" x14ac:dyDescent="0.2">
      <c r="B37" s="443" t="s">
        <v>1038</v>
      </c>
      <c r="C37" s="442"/>
      <c r="D37" s="443" t="s">
        <v>1037</v>
      </c>
    </row>
  </sheetData>
  <hyperlinks>
    <hyperlink ref="B6" location="'Zhrnutie | Summary'!A1" display="Zhrnutie" xr:uid="{8166B170-0F33-4941-B654-764962A5B61A}"/>
    <hyperlink ref="D6" location="'Zhrnutie | Summary'!A1" display="Summary" xr:uid="{9F9F730D-D469-421A-952B-437591CFD007}"/>
    <hyperlink ref="B25" location="'ESA 2010'!A1" display="ESA 2010 bilančná tabuľka verejnej správy" xr:uid="{4F53D714-3E4E-4BD4-9637-314D1EDCA1B4}"/>
    <hyperlink ref="D25" location="'ESA 2010'!A1" display="ESA 2010 General Government Balance Table" xr:uid="{C8691357-AD84-4948-9CAF-69DD92572775}"/>
    <hyperlink ref="B4" r:id="rId1" xr:uid="{61C3844A-43D3-45FC-9A57-D74E1AF36AA6}"/>
    <hyperlink ref="D4" r:id="rId2" xr:uid="{B60672C0-96FC-4F7D-92BA-47ED4FB10319}"/>
    <hyperlink ref="B7" location="'G 1'!A1" display="GRAF 1 – HDP (mil. s.c., tempá rastu vyznačené v grafe)" xr:uid="{9D778AF2-FC1C-4877-96D9-59110161FEB3}"/>
    <hyperlink ref="D7" location="'G 1'!A1" display="FIGURE 1 – GDP (mil. constant prices, growth rates in the chart)" xr:uid="{52B3AE51-B76F-49E4-A0CF-52022E6DD140}"/>
    <hyperlink ref="B8" location="'G 2'!A1" display="GRAF 2 – Čerpanie EÚ zdrojov (% HDP)" xr:uid="{F9AB408A-7F5D-4285-8AC2-F6B37779EC21}"/>
    <hyperlink ref="D8" location="'G 2'!A1" display="FIGURE 2 – Abosrption of EU and RRF funds (% GDP)" xr:uid="{D62A58FC-A107-4E27-BE37-3B7410F21FC0}"/>
    <hyperlink ref="B9" location="'G 3'!A1" display="GRAF 3 – Verejné mzdy porastú pre konsolidáciu pomalšie než súkromné (%)" xr:uid="{F1370046-4AA6-41D0-9F9F-AF254B648078}"/>
    <hyperlink ref="D9" location="'G 3'!A1" display="FIGURE 3 – Public wages will frow slowly than private wages due to consolidation (%)" xr:uid="{1BB4CA00-598B-4173-95F0-A71591B4CF4D}"/>
    <hyperlink ref="B10" location="'G 4'!A1" display="GRAF 4 – Príspevky zložiek k inflácii (p. b.)" xr:uid="{F03B22E1-6112-4644-8646-190EEC9C5970}"/>
    <hyperlink ref="D10" location="'G 4'!A1" display="FIGURE 4 – Contributions of components to inflation (p. p.)" xr:uid="{B62FD3FF-83C5-465F-90D3-06A0C5CBEE56}"/>
    <hyperlink ref="B11" location="'G 5'!A1" display="GRAF 5 – Vývoj objednávok v priemysle (ESI index, body)" xr:uid="{F0D39146-A7E4-4E0D-90E8-01FF10FFCC55}"/>
    <hyperlink ref="D11" location="'G 5'!A1" display="FIGURE 5 – Development of Industrial Orders (ESI Index, points)" xr:uid="{0010C3D8-01F8-4032-BF35-12FAC1843BF6}"/>
    <hyperlink ref="B12" location="'G 6'!A1" display="GRAF 6 – Index nákupných manažérov v eurozóne (hodnoty nad 50 = expanzia)" xr:uid="{1E594BD5-9958-49ED-A03A-75D07BC41FCF}"/>
    <hyperlink ref="D12" location="'G 6'!A1" display="FIGURE 6 – Purchasing Managers´ Index (readings above 50 = expansion)" xr:uid="{4B625F6D-9096-4B69-92D3-304A972C2BB8}"/>
    <hyperlink ref="B13" location="'G 7'!A1" display="GRAF 7 – Vážený index zahraničného dopytu (level)" xr:uid="{89A81E0C-2215-4D78-AF77-834883070DF9}"/>
    <hyperlink ref="D13" location="'G 7'!A1" display="FIGURE 7 – Weighted index of external demand (level)" xr:uid="{0BF1C81E-138E-4A57-A040-D0275EEF6018}"/>
    <hyperlink ref="B14" location="'G 8'!A1" display="GRAF 8 – Medziročná zmena váž. ind. zahr. dopytu (%)" xr:uid="{90469D95-DF35-4765-A14D-8791C93570C1}"/>
    <hyperlink ref="D14" location="'G 8'!A1" display="FIGURE 8 – Annual growth of weigh. ext. demand ind. (%)" xr:uid="{AAEDD549-E649-4888-916F-746BDE351379}"/>
    <hyperlink ref="B15" location="'G 9'!A1" display="GRAF 9 – Vývoj produkčnej medzery (% pot. HDP) – porovnanie MF SR, NBS, EK" xr:uid="{4CEB8086-F2B4-4640-90B3-17316A4F9A9E}"/>
    <hyperlink ref="D15" location="'G 9'!A1" display="FIGURE 9 – Output gap (% pot. GDP) – comparing MoF SR, NBS, EC" xr:uid="{15716225-0C82-4D1D-986D-4C862FF7B419}"/>
    <hyperlink ref="B16" location="'G 10 &amp; G 11'!A1" display="GRAF 10 – Vývoj nominálneho salda v % HDP" xr:uid="{8C7F4316-2945-405D-A3C4-257BAA8F514D}"/>
    <hyperlink ref="D16" location="'G 10 &amp; G 11'!A1" display="FIGURE 10 – Development of the nominal balance in % of GDP" xr:uid="{EBF8B895-E57A-432C-81B7-08C24E6EB7DE}"/>
    <hyperlink ref="B17" location="'G 10 &amp; G 11'!A1" display="GRAF 11 – Hlavné príspevky k zmene deficitu medzi rokmi 2023 a 2026 (v p. b., ESA 2010)" xr:uid="{4E34E0D4-65D2-4095-A241-404CC1A75F5D}"/>
    <hyperlink ref="D17" location="'G 10 &amp; G 11'!A1" display="FIGURE 11 – Main contributions to the change in the deficit between 2023 and 2026 (in p.p., ESA 2010)" xr:uid="{B006EFF2-B65F-44FB-95E7-7ECE0EF26B55}"/>
    <hyperlink ref="B26" location="'T 1'!A1" display="TABUĽKA 1 – Produkčná medzera a príspevky faktorov k rastu potenciálneho produktu – národná metodika" xr:uid="{02F18951-C1D5-4BBF-9DBD-0BE2D354493D}"/>
    <hyperlink ref="D26" location="'T 1'!A1" display="TABLE 1 – Output gap and factor contributions to potential growth – national methodology" xr:uid="{00944428-07B6-4CE3-A4A6-04599DA833A4}"/>
    <hyperlink ref="B18" location="'G 12'!A1" display="GRAF 12 – Očakávaný vývoj deficitu VS (% HDP)" xr:uid="{1EA30E35-E012-4900-BA8B-5101B7BEADB9}"/>
    <hyperlink ref="D18" location="'G 12'!A1" display="FIGURE 12 – Projected general government deficit (% of GDP)" xr:uid="{66D9FE8A-CEAA-4341-9BFE-F2BF41CA2E8B}"/>
    <hyperlink ref="B19" location="'G 13'!A1" display="GRAF 13 – Kumulatívny rast čistých výdavkov verejnej správy 2024 až 2026" xr:uid="{D7A3143A-2858-44EC-B1F4-4FF8C1C5EACF}"/>
    <hyperlink ref="D19" location="'G 13'!A1" display="GRAPH 13 –  Cumulative growth of net expenditure 2024 to 2026" xr:uid="{F8575805-0864-4F02-9080-0482D2CA819E}"/>
    <hyperlink ref="B20" location="'G 14'!A1" display="GRAF 14 – Hlavné príspevky k medziročnej zmene deficitu v roku 2026 (v p. b., ESA 2010)" xr:uid="{B45B29D6-004A-454C-9C63-AD36E07908CA}"/>
    <hyperlink ref="D20" location="'G 14'!A1" display="FIGURE 14 – Main contributions to the year-on-year change in the deficit in 2026 (in p.p., ESA 2010)" xr:uid="{B70AAFBB-B826-4BF9-AA7E-4E0D28101ECC}"/>
    <hyperlink ref="B21" location="'G 15 &amp; G 16'!A1" display="GRAF 15 a 16 – Strednodobá prognóza dlhu a príspevky k jeho medziročnej zmene (% HDP)" xr:uid="{714C6EEF-9285-4C24-816B-DA85EF873932}"/>
    <hyperlink ref="D21" location="'G 15 &amp; G 16'!A1" display="FIGURE 15 and 16 – Medium-term debt forecast and decomposition of its annual change (% of GDP)" xr:uid="{F3C4D8F3-514C-4B82-89A0-DE46AB7BA5BC}"/>
    <hyperlink ref="B22" location="'G 17'!A1" display="GRAF 17 – Prognóza hrubého dlhu SR do roku 2040 (% HDP)" xr:uid="{9785030D-FEE7-4ACF-A512-392BBB1D19EF}"/>
    <hyperlink ref="D22" location="'G 17'!A1" display="FIGURE 17 – Long-term projection of Slovakia’s gross public debt until 2040 (% of GDP)" xr:uid="{C04A0337-4D4B-44DE-84C1-44F56DA7CD96}"/>
    <hyperlink ref="B23" location="'G 18'!A1" display="GRAF 18 – Porovnanie prognóz makroekonomických základní* pre rozpočtové príjmy s členmi výboru" xr:uid="{1DF15837-1C9D-4C2D-8771-7DEF900386E4}"/>
    <hyperlink ref="D23" location="'G 18'!A1" display="FIGURE 18 – Comparison of forecasts of macroeconomic bases* for tax revenues with MFC members" xr:uid="{6580507A-F652-4A01-817F-6BE80BE26F00}"/>
    <hyperlink ref="B27" location="'T 2'!A1" display="TABUĽKA 2  – Kvantifikácie nových príjmových a výdavkových opatrení (ESA2010, mil. eur)" xr:uid="{C941D97B-F586-48B7-8C25-E58D297FC541}"/>
    <hyperlink ref="D27" location="'T 2'!A1" display="TABLE 2 – Quantification of new income and expenditure measures (ESA2010, in EUR millions)" xr:uid="{E3178F5F-46E3-40C6-8001-959FD9C9DB6F}"/>
    <hyperlink ref="B28" location="'T 3'!A1" display="TABUĽKA 3 – Kvantifikácia príjmových a výdavkových opatrení (vplyv na rozpočet v mil. eur, ESA2010)" xr:uid="{7A3BB9C1-87DE-4607-9A4C-7249E87F8909}"/>
    <hyperlink ref="D28" location="'T 3'!A1" display="TABLE 3 – Kvantifikácia príjmových a výdavkových opatrení (vplyv na rozpočet v mil. eur, ESA2010)" xr:uid="{8BF75C52-455B-4F75-93FD-AB5C355DA986}"/>
    <hyperlink ref="B29" location="'T 4'!A1" display="TABUĽKA 4 – Rozklad indikátora dlhodobej udržateľnosti S2 k roku 2029 (% HDP)" xr:uid="{11749454-0BCA-4C94-9318-8396BF78AA24}"/>
    <hyperlink ref="D29" location="'T 4'!A1" display="TABLE 4 – Breakdown of long-term sustainability indicator S2 as of 2029 (% of GDP)" xr:uid="{2A6A3066-FAC3-4787-83D8-54D6D79D6CB5}"/>
    <hyperlink ref="B30" location="'T 5'!A1" display="TABUĽKA 5 – Reformy a investície vychádzajúce z rámca Výročnej správy o pokroku 2026" xr:uid="{9F2859AF-4580-4330-96A2-77268C05EB0A}"/>
    <hyperlink ref="D30" location="'T 5'!A1" display="TABLE 5 – Reforms and investments based on the framework of the 2026 Annual Progress Report" xr:uid="{8EBB7A41-700E-4D76-8573-AE2340AA44D1}"/>
    <hyperlink ref="B31" location="'T 6'!A1" display="TABUĽKA 6 – Hodnotenie decembrovej prognózy MF SR vo Výbore pre makroekonomické prognózy" xr:uid="{949845ED-61C8-4724-81D8-1F47E9CD7353}"/>
    <hyperlink ref="D31" location="'T 6'!A1" display="TABLE 6 – Assessment of the September MoF forecast by the Macroeconomic Forecast Committee" xr:uid="{E52B7A52-4C5A-4955-9122-8A6FA72CB3E7}"/>
    <hyperlink ref="B32" location="'T 7'!A1" display="TABUĽKA 7 – Priemerná prognóza členov Výboru* (okrem MF SR) a prognóza MF SR" xr:uid="{1D2AE715-064E-468C-B6E6-27054A9EC177}"/>
    <hyperlink ref="D32" location="'T 7'!A1" display="TABLE 7 – Average forecast of MFC* members and forecast of MoF SR" xr:uid="{C26E045A-8A6D-48C3-B09A-3B1607DE4941}"/>
    <hyperlink ref="B33" location="'T 8'!A1" display="TABUĽKA 8 – Hodnotenie prognózy MF SR vo Výbore pre daňové prognózy" xr:uid="{2EFE436A-A288-4AAE-B3E3-C2D432E26E9B}"/>
    <hyperlink ref="D33" location="'T 8'!A1" display="TABLE 8 – Assessment of the  MoF forecast by the Tax Forecast Committee" xr:uid="{E1F47F1B-8A97-492F-8EC7-403FDA1A3703}"/>
    <hyperlink ref="B34" location="'T 9'!A1" display="TABUĽKA 9 – Rast čistých výdavkov verejnej správy (mld. eur, ESA2010)" xr:uid="{296192BB-CE7A-44B2-98DC-CFE4341D6122}"/>
    <hyperlink ref="D34" location="'T 9'!A1" display="TABLE 9 – Growth of net expenditure of general government (EUR billion, ESA2010)" xr:uid="{9E57A5AE-2274-417D-8584-F0DA7B775712}"/>
    <hyperlink ref="B35" location="'T 10'!A1" display="TABUĽKA 10 – Hotovostné vplyvy na zmenu nominálneho hrubého dlhu podľa cielených deficitov (v mil. eur)" xr:uid="{701EEE5B-24E1-4B58-8095-FC25E8BDC3C6}"/>
    <hyperlink ref="D35" location="'T 10'!A1" display="TABLE 10 – Cash-based factors affecting the change in nominal gross debt under the targeted deficit scenario (EUR million)" xr:uid="{1F15914B-7801-494D-ACB3-1439DA54EA8F}"/>
    <hyperlink ref="B36" location="'T 11 &amp; T 12 (DRM &amp; DEM)'!A1" display="TABUĽKA 11 – Príjmové diskrečné opatrenia – medziročné vplyvy opatrení (mil. eur, ESA2010)" xr:uid="{C09F6E9A-D535-48B4-B922-F1FB922FC823}"/>
    <hyperlink ref="D36" location="'T 11 &amp; T 12 (DRM &amp; DEM)'!A1" display="TABLE 11 – Discretionary revenue measure - incremental impact (in EUR millions, ESA2010)" xr:uid="{7562213B-4C3A-4BEA-ABF7-00C8C8760A02}"/>
    <hyperlink ref="B37" location="'T 11 &amp; T 12 (DRM &amp; DEM)'!A1" display="TABUĽKA 12 – Výdavkové diskrečné opatrenia – medziročné vplyvy opatrení (mil. eur, ESA2010)" xr:uid="{87678439-7D1D-4520-B5C0-954EF1AB2839}"/>
    <hyperlink ref="D37" location="'T 11 &amp; T 12 (DRM &amp; DEM)'!A1" display="TABLE 12 – Discretionary expenditure measure - incremental impact (in EUR millions, ESA2010)" xr:uid="{2679891F-AD43-4BA5-8580-2B239679A3C2}"/>
  </hyperlinks>
  <pageMargins left="0.7" right="0.7" top="0.75" bottom="0.75" header="0.3" footer="0.3"/>
  <pageSetup paperSize="9" orientation="portrait" r:id="rId3"/>
  <headerFooter>
    <oddFooter>&amp;L_x000D_&amp;1#&amp;"Calibri"&amp;10&amp;K000000 Interné</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B41"/>
  <sheetViews>
    <sheetView showGridLines="0" zoomScaleNormal="100" workbookViewId="0"/>
  </sheetViews>
  <sheetFormatPr defaultColWidth="9.25" defaultRowHeight="12.75" x14ac:dyDescent="0.2"/>
  <cols>
    <col min="1" max="1" width="0.75" style="13" customWidth="1"/>
    <col min="2" max="2" width="16.875" style="13" customWidth="1"/>
    <col min="3" max="3" width="33.375" style="13" bestFit="1" customWidth="1"/>
    <col min="4" max="4" width="33.625" style="13" bestFit="1" customWidth="1"/>
    <col min="5" max="9" width="6.25" style="13" customWidth="1"/>
    <col min="10" max="10" width="7.5" style="13" customWidth="1"/>
    <col min="11" max="11" width="1.75" style="13" customWidth="1"/>
    <col min="12" max="12" width="2.5" style="13" customWidth="1"/>
    <col min="13" max="13" width="33" style="13" customWidth="1"/>
    <col min="14" max="14" width="30.625" style="13" customWidth="1"/>
    <col min="15" max="19" width="6.25" style="13" customWidth="1"/>
    <col min="20" max="20" width="8.25" style="13" customWidth="1"/>
    <col min="21" max="16384" width="9.25" style="13"/>
  </cols>
  <sheetData>
    <row r="1" spans="3:19" ht="4.5" customHeight="1" x14ac:dyDescent="0.2"/>
    <row r="2" spans="3:19" ht="45" customHeight="1" x14ac:dyDescent="0.2"/>
    <row r="3" spans="3:19" ht="13.5" thickBot="1" x14ac:dyDescent="0.25">
      <c r="C3" s="275" t="s">
        <v>383</v>
      </c>
      <c r="D3" s="275" t="s">
        <v>382</v>
      </c>
      <c r="E3" s="269"/>
      <c r="F3" s="247"/>
      <c r="G3" s="444"/>
      <c r="H3" s="444"/>
      <c r="I3" s="444"/>
      <c r="M3" s="275" t="s">
        <v>380</v>
      </c>
      <c r="N3" s="275" t="s">
        <v>381</v>
      </c>
      <c r="O3" s="269"/>
      <c r="P3" s="247"/>
      <c r="Q3" s="444"/>
      <c r="R3" s="444"/>
      <c r="S3" s="444"/>
    </row>
    <row r="4" spans="3:19" x14ac:dyDescent="0.2">
      <c r="C4" s="266"/>
      <c r="D4" s="266"/>
      <c r="E4" s="270">
        <v>2025</v>
      </c>
      <c r="F4" s="270">
        <v>2026</v>
      </c>
      <c r="G4" s="270">
        <v>2027</v>
      </c>
      <c r="H4" s="270">
        <v>2028</v>
      </c>
      <c r="I4" s="270">
        <v>2029</v>
      </c>
      <c r="M4" s="266"/>
      <c r="N4" s="266"/>
      <c r="O4" s="270">
        <v>2025</v>
      </c>
      <c r="P4" s="270">
        <v>2026</v>
      </c>
      <c r="Q4" s="270">
        <v>2027</v>
      </c>
      <c r="R4" s="270">
        <v>2028</v>
      </c>
      <c r="S4" s="270">
        <v>2029</v>
      </c>
    </row>
    <row r="5" spans="3:19" x14ac:dyDescent="0.2">
      <c r="C5" s="267" t="s">
        <v>363</v>
      </c>
      <c r="D5" s="267" t="s">
        <v>293</v>
      </c>
      <c r="E5" s="271">
        <v>4.45</v>
      </c>
      <c r="F5" s="271">
        <v>4.37</v>
      </c>
      <c r="G5" s="271">
        <v>4.9400000000000004</v>
      </c>
      <c r="H5" s="271">
        <v>4.5</v>
      </c>
      <c r="I5" s="271">
        <v>4</v>
      </c>
      <c r="M5" s="267" t="s">
        <v>363</v>
      </c>
      <c r="N5" s="267" t="s">
        <v>293</v>
      </c>
      <c r="O5" s="271">
        <v>61.392437848687351</v>
      </c>
      <c r="P5" s="271">
        <v>63.412485692636331</v>
      </c>
      <c r="Q5" s="271">
        <v>66.268265260739852</v>
      </c>
      <c r="R5" s="271">
        <v>68.35678147815743</v>
      </c>
      <c r="S5" s="271">
        <v>69.615833926767721</v>
      </c>
    </row>
    <row r="6" spans="3:19" ht="13.5" thickBot="1" x14ac:dyDescent="0.25">
      <c r="C6" s="268" t="s">
        <v>364</v>
      </c>
      <c r="D6" s="268" t="s">
        <v>384</v>
      </c>
      <c r="E6" s="273"/>
      <c r="F6" s="273"/>
      <c r="G6" s="273">
        <f>G5</f>
        <v>4.9400000000000004</v>
      </c>
      <c r="H6" s="273">
        <v>5.26</v>
      </c>
      <c r="I6" s="273">
        <v>5.41</v>
      </c>
      <c r="M6" s="268" t="s">
        <v>364</v>
      </c>
      <c r="N6" s="268" t="s">
        <v>384</v>
      </c>
      <c r="O6" s="273"/>
      <c r="P6" s="273"/>
      <c r="Q6" s="273">
        <v>66.268265260920487</v>
      </c>
      <c r="R6" s="273">
        <v>69.16578451193331</v>
      </c>
      <c r="S6" s="273">
        <v>71.825252390761577</v>
      </c>
    </row>
    <row r="7" spans="3:19" x14ac:dyDescent="0.2">
      <c r="C7" s="274"/>
      <c r="D7" s="274"/>
      <c r="E7" s="272"/>
      <c r="F7" s="249"/>
      <c r="G7" s="249"/>
      <c r="H7" s="249"/>
      <c r="I7" s="274" t="s">
        <v>0</v>
      </c>
      <c r="M7" s="274"/>
      <c r="N7" s="274"/>
      <c r="S7" s="274" t="s">
        <v>0</v>
      </c>
    </row>
    <row r="8" spans="3:19" x14ac:dyDescent="0.2">
      <c r="C8" s="274"/>
      <c r="D8" s="274"/>
      <c r="E8" s="272"/>
      <c r="F8" s="249"/>
      <c r="G8" s="249"/>
      <c r="H8" s="249"/>
      <c r="I8" s="274" t="s">
        <v>195</v>
      </c>
      <c r="M8" s="274"/>
      <c r="N8" s="274"/>
      <c r="S8" s="274" t="s">
        <v>195</v>
      </c>
    </row>
    <row r="9" spans="3:19" x14ac:dyDescent="0.2">
      <c r="D9" s="32"/>
      <c r="E9" s="272"/>
    </row>
    <row r="25" spans="3:28" x14ac:dyDescent="0.2">
      <c r="M25" s="13" t="s">
        <v>813</v>
      </c>
    </row>
    <row r="26" spans="3:28" x14ac:dyDescent="0.2">
      <c r="C26" s="252"/>
      <c r="D26" s="252"/>
      <c r="E26" s="251"/>
      <c r="F26" s="253"/>
      <c r="G26" s="251"/>
      <c r="H26" s="251"/>
      <c r="I26" s="251"/>
      <c r="J26" s="251"/>
      <c r="K26" s="248"/>
      <c r="M26" s="13" t="s">
        <v>913</v>
      </c>
      <c r="X26" s="53"/>
      <c r="Y26" s="53"/>
      <c r="Z26" s="53"/>
      <c r="AA26" s="53"/>
      <c r="AB26" s="53"/>
    </row>
    <row r="27" spans="3:28" x14ac:dyDescent="0.2">
      <c r="C27" s="252"/>
      <c r="D27" s="252"/>
      <c r="E27" s="251"/>
      <c r="F27" s="253"/>
      <c r="G27" s="251"/>
      <c r="H27" s="251"/>
      <c r="I27" s="251"/>
      <c r="J27" s="251"/>
      <c r="K27" s="248"/>
      <c r="M27" s="254"/>
      <c r="N27" s="254"/>
      <c r="O27" s="130"/>
      <c r="P27" s="130"/>
      <c r="Q27" s="130"/>
      <c r="R27" s="130"/>
      <c r="S27" s="130"/>
      <c r="T27" s="130"/>
    </row>
    <row r="28" spans="3:28" x14ac:dyDescent="0.2">
      <c r="C28" s="252"/>
      <c r="D28" s="252"/>
      <c r="E28" s="251"/>
      <c r="F28" s="253"/>
      <c r="G28" s="251"/>
      <c r="H28" s="251"/>
      <c r="I28" s="251"/>
      <c r="J28" s="251"/>
      <c r="M28" s="254"/>
      <c r="N28" s="254"/>
      <c r="O28" s="130"/>
      <c r="P28" s="130"/>
      <c r="Q28" s="130"/>
      <c r="R28" s="130"/>
      <c r="S28" s="130"/>
      <c r="T28" s="130"/>
    </row>
    <row r="29" spans="3:28" x14ac:dyDescent="0.2">
      <c r="C29" s="252"/>
      <c r="D29" s="252"/>
      <c r="E29" s="251"/>
      <c r="F29" s="253"/>
      <c r="G29" s="251"/>
      <c r="H29" s="251"/>
      <c r="I29" s="251"/>
      <c r="J29" s="251"/>
      <c r="M29" s="254"/>
      <c r="N29" s="254"/>
      <c r="O29" s="130"/>
      <c r="P29" s="130"/>
      <c r="Q29" s="130"/>
      <c r="R29" s="130"/>
      <c r="S29" s="130"/>
      <c r="T29" s="130"/>
    </row>
    <row r="30" spans="3:28" x14ac:dyDescent="0.2">
      <c r="C30" s="252"/>
      <c r="D30" s="252"/>
      <c r="E30" s="251"/>
      <c r="F30" s="253"/>
      <c r="G30" s="251"/>
      <c r="H30" s="251"/>
      <c r="I30" s="251"/>
      <c r="J30" s="251"/>
      <c r="M30" s="254"/>
      <c r="N30" s="254"/>
      <c r="O30" s="130"/>
      <c r="P30" s="130"/>
      <c r="Q30" s="130"/>
      <c r="R30" s="130"/>
      <c r="S30" s="130"/>
      <c r="T30" s="130"/>
    </row>
    <row r="31" spans="3:28" x14ac:dyDescent="0.2">
      <c r="C31" s="252"/>
      <c r="D31" s="252"/>
      <c r="E31" s="251"/>
      <c r="F31" s="253"/>
      <c r="G31" s="251"/>
      <c r="H31" s="251"/>
      <c r="I31" s="251"/>
      <c r="J31" s="251"/>
      <c r="M31" s="254"/>
      <c r="N31" s="254"/>
      <c r="O31" s="130"/>
      <c r="P31" s="130"/>
      <c r="Q31" s="130"/>
      <c r="R31" s="130"/>
      <c r="S31" s="130"/>
      <c r="T31" s="130"/>
    </row>
    <row r="32" spans="3:28" x14ac:dyDescent="0.2">
      <c r="C32" s="252"/>
      <c r="D32" s="252"/>
      <c r="E32" s="251"/>
      <c r="F32" s="253"/>
      <c r="G32" s="251"/>
      <c r="H32" s="251"/>
      <c r="I32" s="251"/>
      <c r="J32" s="251"/>
      <c r="M32" s="254"/>
      <c r="N32" s="254"/>
      <c r="O32" s="130"/>
      <c r="P32" s="130"/>
      <c r="Q32" s="130"/>
      <c r="R32" s="130"/>
      <c r="S32" s="130"/>
      <c r="T32" s="130"/>
    </row>
    <row r="33" spans="3:20" x14ac:dyDescent="0.2">
      <c r="C33" s="252"/>
      <c r="D33" s="252"/>
      <c r="E33" s="251"/>
      <c r="F33" s="253"/>
      <c r="G33" s="251"/>
      <c r="H33" s="251"/>
      <c r="I33" s="251"/>
      <c r="J33" s="251"/>
      <c r="M33" s="254"/>
      <c r="N33" s="254"/>
      <c r="O33" s="130"/>
      <c r="P33" s="130"/>
      <c r="Q33" s="130"/>
      <c r="R33" s="130"/>
      <c r="S33" s="130"/>
      <c r="T33" s="130"/>
    </row>
    <row r="34" spans="3:20" x14ac:dyDescent="0.2">
      <c r="C34" s="252"/>
      <c r="D34" s="252"/>
      <c r="E34" s="251"/>
      <c r="F34" s="253"/>
      <c r="G34" s="251"/>
      <c r="H34" s="251"/>
      <c r="I34" s="251"/>
      <c r="J34" s="251"/>
      <c r="M34" s="254"/>
      <c r="N34" s="254"/>
      <c r="O34" s="130"/>
      <c r="P34" s="130"/>
      <c r="Q34" s="130"/>
      <c r="R34" s="130"/>
      <c r="S34" s="130"/>
      <c r="T34" s="130"/>
    </row>
    <row r="35" spans="3:20" x14ac:dyDescent="0.2">
      <c r="C35" s="252"/>
      <c r="D35" s="252"/>
      <c r="E35" s="251"/>
      <c r="F35" s="253"/>
      <c r="G35" s="251"/>
      <c r="H35" s="251"/>
      <c r="I35" s="251"/>
      <c r="J35" s="251"/>
      <c r="M35" s="254"/>
      <c r="N35" s="254"/>
      <c r="O35" s="130"/>
      <c r="P35" s="130"/>
      <c r="Q35" s="130"/>
      <c r="R35" s="130"/>
      <c r="S35" s="130"/>
      <c r="T35" s="130"/>
    </row>
    <row r="36" spans="3:20" x14ac:dyDescent="0.2">
      <c r="C36" s="252"/>
      <c r="D36" s="252"/>
      <c r="E36" s="251"/>
      <c r="F36" s="253"/>
      <c r="G36" s="251"/>
      <c r="H36" s="251"/>
      <c r="I36" s="251"/>
      <c r="J36" s="251"/>
      <c r="M36" s="254"/>
      <c r="N36" s="254"/>
      <c r="O36" s="130"/>
      <c r="P36" s="130"/>
      <c r="Q36" s="130"/>
      <c r="R36" s="130"/>
      <c r="S36" s="130"/>
      <c r="T36" s="130"/>
    </row>
    <row r="37" spans="3:20" x14ac:dyDescent="0.2">
      <c r="C37" s="252"/>
      <c r="D37" s="252"/>
      <c r="E37" s="251"/>
      <c r="F37" s="253"/>
      <c r="G37" s="251"/>
      <c r="H37" s="251"/>
      <c r="I37" s="251"/>
      <c r="J37" s="251"/>
      <c r="M37" s="254"/>
      <c r="N37" s="254"/>
      <c r="O37" s="130"/>
      <c r="P37" s="130"/>
      <c r="Q37" s="130"/>
      <c r="R37" s="130"/>
      <c r="S37" s="130"/>
      <c r="T37" s="130"/>
    </row>
    <row r="38" spans="3:20" x14ac:dyDescent="0.2">
      <c r="C38" s="252"/>
      <c r="D38" s="252"/>
      <c r="E38" s="251"/>
      <c r="F38" s="251"/>
      <c r="G38" s="251"/>
      <c r="H38" s="251"/>
      <c r="I38" s="251"/>
      <c r="J38" s="251"/>
      <c r="M38" s="254"/>
      <c r="N38" s="254"/>
      <c r="O38" s="130"/>
      <c r="P38" s="130"/>
      <c r="Q38" s="130"/>
      <c r="R38" s="130"/>
      <c r="S38" s="130"/>
      <c r="T38" s="130"/>
    </row>
    <row r="39" spans="3:20" x14ac:dyDescent="0.2">
      <c r="C39" s="252"/>
      <c r="D39" s="252"/>
      <c r="E39" s="251"/>
      <c r="F39" s="251"/>
      <c r="G39" s="251"/>
      <c r="H39" s="251"/>
      <c r="I39" s="251"/>
      <c r="J39" s="251"/>
      <c r="M39" s="254"/>
      <c r="N39" s="254"/>
      <c r="O39" s="130"/>
      <c r="P39" s="130"/>
      <c r="Q39" s="130"/>
      <c r="R39" s="130"/>
      <c r="S39" s="130"/>
      <c r="T39" s="130"/>
    </row>
    <row r="40" spans="3:20" x14ac:dyDescent="0.2">
      <c r="C40" s="252"/>
      <c r="D40" s="252"/>
      <c r="E40" s="251"/>
      <c r="F40" s="251"/>
      <c r="G40" s="251"/>
      <c r="H40" s="251"/>
      <c r="I40" s="251"/>
      <c r="J40" s="251"/>
      <c r="M40" s="254"/>
      <c r="N40" s="254"/>
      <c r="O40" s="130"/>
      <c r="P40" s="130"/>
      <c r="Q40" s="130"/>
      <c r="R40" s="130"/>
      <c r="S40" s="130"/>
      <c r="T40" s="130"/>
    </row>
    <row r="41" spans="3:20" x14ac:dyDescent="0.2">
      <c r="C41" s="7"/>
      <c r="D41" s="7"/>
      <c r="E41" s="57"/>
      <c r="F41" s="250"/>
      <c r="G41" s="57"/>
      <c r="H41" s="248"/>
      <c r="I41" s="248"/>
    </row>
  </sheetData>
  <mergeCells count="2">
    <mergeCell ref="G3:I3"/>
    <mergeCell ref="Q3:S3"/>
  </mergeCells>
  <pageMargins left="0.7" right="0.7" top="0.75" bottom="0.75" header="0.3" footer="0.3"/>
  <pageSetup paperSize="9" orientation="portrait" r:id="rId1"/>
  <headerFooter>
    <oddFooter>&amp;L_x000D_&amp;1#&amp;"Calibri"&amp;10&amp;K000000 Interné</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7"/>
  <dimension ref="C1:AF96"/>
  <sheetViews>
    <sheetView showGridLines="0" zoomScaleNormal="100" workbookViewId="0">
      <pane xSplit="5" ySplit="6" topLeftCell="P7" activePane="bottomRight" state="frozen"/>
      <selection pane="topRight" activeCell="F1" sqref="F1"/>
      <selection pane="bottomLeft" activeCell="A7" sqref="A7"/>
      <selection pane="bottomRight"/>
    </sheetView>
  </sheetViews>
  <sheetFormatPr defaultColWidth="9.25" defaultRowHeight="12.75" x14ac:dyDescent="0.2"/>
  <cols>
    <col min="1" max="1" width="0.75" style="212" customWidth="1"/>
    <col min="2" max="2" width="16.875" style="212" customWidth="1"/>
    <col min="3" max="3" width="39.875" style="212" customWidth="1"/>
    <col min="4" max="4" width="32.375" style="214" customWidth="1"/>
    <col min="5" max="5" width="20.75" style="212" customWidth="1"/>
    <col min="6" max="32" width="9.5" style="212" customWidth="1"/>
    <col min="33" max="16384" width="9.25" style="212"/>
  </cols>
  <sheetData>
    <row r="1" spans="3:32" ht="4.5" customHeight="1" x14ac:dyDescent="0.25">
      <c r="C1" s="213"/>
    </row>
    <row r="2" spans="3:32" ht="45" customHeight="1" x14ac:dyDescent="0.25">
      <c r="C2" s="213"/>
    </row>
    <row r="3" spans="3:32" x14ac:dyDescent="0.2">
      <c r="C3" s="171" t="s">
        <v>29</v>
      </c>
      <c r="D3" s="171"/>
      <c r="E3" s="172"/>
      <c r="F3" s="171"/>
      <c r="G3" s="171"/>
      <c r="H3" s="171"/>
      <c r="I3" s="171"/>
      <c r="J3" s="171"/>
      <c r="K3" s="171"/>
      <c r="L3" s="171"/>
      <c r="M3" s="171"/>
      <c r="N3" s="171"/>
      <c r="O3" s="171"/>
      <c r="P3" s="171"/>
      <c r="Q3" s="171"/>
      <c r="R3" s="171"/>
      <c r="S3" s="171"/>
      <c r="T3" s="171"/>
      <c r="U3" s="215"/>
      <c r="V3" s="215"/>
      <c r="W3" s="215"/>
      <c r="X3" s="215"/>
      <c r="Y3" s="215"/>
      <c r="Z3" s="215"/>
      <c r="AA3" s="216"/>
      <c r="AB3" s="256"/>
      <c r="AC3" s="256"/>
      <c r="AD3" s="256"/>
      <c r="AE3" s="256"/>
      <c r="AF3" s="256"/>
    </row>
    <row r="4" spans="3:32" x14ac:dyDescent="0.2">
      <c r="C4" s="173"/>
      <c r="D4" s="243"/>
      <c r="E4" s="439"/>
      <c r="F4" s="217">
        <v>2008</v>
      </c>
      <c r="G4" s="217">
        <v>2009</v>
      </c>
      <c r="H4" s="217">
        <v>2010</v>
      </c>
      <c r="I4" s="217">
        <v>2011</v>
      </c>
      <c r="J4" s="218">
        <v>2012</v>
      </c>
      <c r="K4" s="218">
        <v>2013</v>
      </c>
      <c r="L4" s="218">
        <v>2014</v>
      </c>
      <c r="M4" s="218">
        <v>2015</v>
      </c>
      <c r="N4" s="218">
        <v>2016</v>
      </c>
      <c r="O4" s="218">
        <v>2017</v>
      </c>
      <c r="P4" s="218">
        <v>2018</v>
      </c>
      <c r="Q4" s="218">
        <v>2019</v>
      </c>
      <c r="R4" s="218">
        <v>2020</v>
      </c>
      <c r="S4" s="218">
        <v>2021</v>
      </c>
      <c r="T4" s="218">
        <v>2022</v>
      </c>
      <c r="U4" s="218">
        <v>2023</v>
      </c>
      <c r="V4" s="218">
        <v>2024</v>
      </c>
      <c r="W4" s="218">
        <v>2025</v>
      </c>
      <c r="X4" s="218">
        <v>2026</v>
      </c>
      <c r="Y4" s="218">
        <v>2027</v>
      </c>
      <c r="Z4" s="218">
        <v>2028</v>
      </c>
      <c r="AA4" s="218">
        <v>2029</v>
      </c>
      <c r="AB4" s="257"/>
      <c r="AC4" s="257"/>
      <c r="AD4" s="257"/>
      <c r="AE4" s="257"/>
      <c r="AF4" s="257"/>
    </row>
    <row r="5" spans="3:32" x14ac:dyDescent="0.2">
      <c r="C5" s="173"/>
      <c r="D5" s="243"/>
      <c r="E5" s="439" t="s">
        <v>911</v>
      </c>
      <c r="F5" s="217" t="s">
        <v>30</v>
      </c>
      <c r="G5" s="217" t="s">
        <v>30</v>
      </c>
      <c r="H5" s="217" t="s">
        <v>30</v>
      </c>
      <c r="I5" s="217" t="s">
        <v>30</v>
      </c>
      <c r="J5" s="217" t="s">
        <v>30</v>
      </c>
      <c r="K5" s="217" t="s">
        <v>30</v>
      </c>
      <c r="L5" s="217" t="s">
        <v>31</v>
      </c>
      <c r="M5" s="217" t="s">
        <v>31</v>
      </c>
      <c r="N5" s="217" t="s">
        <v>31</v>
      </c>
      <c r="O5" s="217" t="s">
        <v>30</v>
      </c>
      <c r="P5" s="217" t="s">
        <v>30</v>
      </c>
      <c r="Q5" s="217" t="s">
        <v>30</v>
      </c>
      <c r="R5" s="217" t="s">
        <v>30</v>
      </c>
      <c r="S5" s="217" t="s">
        <v>30</v>
      </c>
      <c r="T5" s="217" t="s">
        <v>30</v>
      </c>
      <c r="U5" s="217" t="s">
        <v>30</v>
      </c>
      <c r="V5" s="217" t="s">
        <v>30</v>
      </c>
      <c r="W5" s="217" t="s">
        <v>30</v>
      </c>
      <c r="X5" s="217" t="s">
        <v>32</v>
      </c>
      <c r="Y5" s="246" t="s">
        <v>270</v>
      </c>
      <c r="Z5" s="246" t="s">
        <v>270</v>
      </c>
      <c r="AA5" s="246" t="s">
        <v>270</v>
      </c>
      <c r="AB5" s="258"/>
      <c r="AC5" s="258"/>
      <c r="AD5" s="258"/>
      <c r="AE5" s="258"/>
      <c r="AF5" s="258"/>
    </row>
    <row r="6" spans="3:32" x14ac:dyDescent="0.2">
      <c r="C6" s="174"/>
      <c r="D6" s="244"/>
      <c r="E6" s="439"/>
      <c r="F6" s="219" t="s">
        <v>909</v>
      </c>
      <c r="G6" s="219" t="s">
        <v>909</v>
      </c>
      <c r="H6" s="219" t="s">
        <v>909</v>
      </c>
      <c r="I6" s="219" t="s">
        <v>909</v>
      </c>
      <c r="J6" s="219" t="s">
        <v>909</v>
      </c>
      <c r="K6" s="219" t="s">
        <v>909</v>
      </c>
      <c r="L6" s="219" t="s">
        <v>909</v>
      </c>
      <c r="M6" s="219" t="s">
        <v>909</v>
      </c>
      <c r="N6" s="219" t="s">
        <v>909</v>
      </c>
      <c r="O6" s="219" t="s">
        <v>909</v>
      </c>
      <c r="P6" s="219" t="s">
        <v>909</v>
      </c>
      <c r="Q6" s="219" t="s">
        <v>909</v>
      </c>
      <c r="R6" s="219" t="s">
        <v>909</v>
      </c>
      <c r="S6" s="219" t="s">
        <v>909</v>
      </c>
      <c r="T6" s="219" t="s">
        <v>909</v>
      </c>
      <c r="U6" s="219" t="s">
        <v>909</v>
      </c>
      <c r="V6" s="219" t="s">
        <v>909</v>
      </c>
      <c r="W6" s="219" t="s">
        <v>909</v>
      </c>
      <c r="X6" s="219" t="s">
        <v>910</v>
      </c>
      <c r="Y6" s="220" t="s">
        <v>912</v>
      </c>
      <c r="Z6" s="220" t="s">
        <v>912</v>
      </c>
      <c r="AA6" s="220" t="s">
        <v>912</v>
      </c>
      <c r="AB6" s="258"/>
      <c r="AC6" s="258"/>
      <c r="AD6" s="258"/>
      <c r="AE6" s="258"/>
      <c r="AF6" s="258"/>
    </row>
    <row r="7" spans="3:32" x14ac:dyDescent="0.2">
      <c r="C7" s="175" t="s">
        <v>5</v>
      </c>
      <c r="D7" s="175" t="s">
        <v>828</v>
      </c>
      <c r="E7" s="245" t="s">
        <v>33</v>
      </c>
      <c r="F7" s="221">
        <f t="shared" ref="F7:H7" si="0">F9+F29+F34+F41</f>
        <v>23270.807000000004</v>
      </c>
      <c r="G7" s="221">
        <f t="shared" si="0"/>
        <v>22452.175000000003</v>
      </c>
      <c r="H7" s="221">
        <f t="shared" si="0"/>
        <v>23094.536</v>
      </c>
      <c r="I7" s="221">
        <f t="shared" ref="I7:Y7" si="1">I9+I29+I34+I41</f>
        <v>26093.772999999997</v>
      </c>
      <c r="J7" s="221">
        <f t="shared" si="1"/>
        <v>26301.523000000001</v>
      </c>
      <c r="K7" s="221">
        <f t="shared" si="1"/>
        <v>28542.733</v>
      </c>
      <c r="L7" s="221">
        <f t="shared" si="1"/>
        <v>29651.034</v>
      </c>
      <c r="M7" s="221">
        <f t="shared" si="1"/>
        <v>33231.088000000003</v>
      </c>
      <c r="N7" s="221">
        <f t="shared" si="1"/>
        <v>31265.751</v>
      </c>
      <c r="O7" s="221">
        <f t="shared" si="1"/>
        <v>32963.769999999997</v>
      </c>
      <c r="P7" s="221">
        <f t="shared" si="1"/>
        <v>34886.277000000002</v>
      </c>
      <c r="Q7" s="221">
        <f t="shared" si="1"/>
        <v>37293.069000000003</v>
      </c>
      <c r="R7" s="221">
        <f t="shared" si="1"/>
        <v>36977.243000000002</v>
      </c>
      <c r="S7" s="221">
        <f t="shared" si="1"/>
        <v>40504.593999999997</v>
      </c>
      <c r="T7" s="221">
        <f t="shared" si="1"/>
        <v>45653.16</v>
      </c>
      <c r="U7" s="221">
        <f t="shared" si="1"/>
        <v>53202.053</v>
      </c>
      <c r="V7" s="221">
        <f t="shared" si="1"/>
        <v>54789.125999999997</v>
      </c>
      <c r="W7" s="221">
        <f t="shared" si="1"/>
        <v>59481.154000000002</v>
      </c>
      <c r="X7" s="221">
        <f t="shared" si="1"/>
        <v>63270.082999999999</v>
      </c>
      <c r="Y7" s="221">
        <f t="shared" si="1"/>
        <v>63343.536</v>
      </c>
      <c r="Z7" s="221">
        <f t="shared" ref="Z7:AA7" si="2">Z9+Z29+Z34+Z41</f>
        <v>65457.945</v>
      </c>
      <c r="AA7" s="221">
        <f t="shared" si="2"/>
        <v>67170.35100000001</v>
      </c>
      <c r="AB7" s="259"/>
      <c r="AC7" s="259"/>
      <c r="AD7" s="259"/>
      <c r="AE7" s="259"/>
      <c r="AF7" s="259"/>
    </row>
    <row r="8" spans="3:32" s="226" customFormat="1" x14ac:dyDescent="0.2">
      <c r="C8" s="177" t="s">
        <v>1</v>
      </c>
      <c r="D8" s="177" t="s">
        <v>829</v>
      </c>
      <c r="E8" s="178"/>
      <c r="F8" s="222">
        <f t="shared" ref="F8:H8" si="3">F7/F94</f>
        <v>0.3394391163686612</v>
      </c>
      <c r="G8" s="222">
        <f t="shared" si="3"/>
        <v>0.35051323983503518</v>
      </c>
      <c r="H8" s="222">
        <f t="shared" si="3"/>
        <v>0.33603430118491606</v>
      </c>
      <c r="I8" s="222">
        <f t="shared" ref="I8:AA8" si="4">I7/I94</f>
        <v>0.36428791180308245</v>
      </c>
      <c r="J8" s="222">
        <f t="shared" si="4"/>
        <v>0.35673913843426369</v>
      </c>
      <c r="K8" s="222">
        <f t="shared" si="4"/>
        <v>0.38239163494028749</v>
      </c>
      <c r="L8" s="222">
        <f t="shared" si="4"/>
        <v>0.38727982309831338</v>
      </c>
      <c r="M8" s="222">
        <f t="shared" si="4"/>
        <v>0.41344382742043612</v>
      </c>
      <c r="N8" s="222">
        <f t="shared" si="4"/>
        <v>0.38305744242395318</v>
      </c>
      <c r="O8" s="222">
        <f t="shared" si="4"/>
        <v>0.38798995343358306</v>
      </c>
      <c r="P8" s="222">
        <f t="shared" si="4"/>
        <v>0.38644085448720927</v>
      </c>
      <c r="Q8" s="222">
        <f t="shared" si="4"/>
        <v>0.39443745536369873</v>
      </c>
      <c r="R8" s="222">
        <f t="shared" si="4"/>
        <v>0.39203789696677338</v>
      </c>
      <c r="S8" s="222">
        <f t="shared" si="4"/>
        <v>0.39752645285106958</v>
      </c>
      <c r="T8" s="222">
        <f t="shared" si="4"/>
        <v>0.41518061921508254</v>
      </c>
      <c r="U8" s="222">
        <f t="shared" si="4"/>
        <v>0.43065091231575064</v>
      </c>
      <c r="V8" s="222">
        <f t="shared" si="4"/>
        <v>0.42078311605965618</v>
      </c>
      <c r="W8" s="222">
        <f t="shared" si="4"/>
        <v>0.43494902010841163</v>
      </c>
      <c r="X8" s="222">
        <f t="shared" si="4"/>
        <v>0.43955222608493977</v>
      </c>
      <c r="Y8" s="222">
        <f t="shared" si="4"/>
        <v>0.42043377653300679</v>
      </c>
      <c r="Z8" s="222">
        <f t="shared" si="4"/>
        <v>0.41652028456008378</v>
      </c>
      <c r="AA8" s="222">
        <f t="shared" si="4"/>
        <v>0.40980867935244586</v>
      </c>
      <c r="AB8" s="260"/>
      <c r="AC8" s="260"/>
      <c r="AD8" s="260"/>
      <c r="AE8" s="260"/>
      <c r="AF8" s="260"/>
    </row>
    <row r="9" spans="3:32" x14ac:dyDescent="0.2">
      <c r="C9" s="179" t="s">
        <v>34</v>
      </c>
      <c r="D9" s="179" t="s">
        <v>830</v>
      </c>
      <c r="E9" s="180" t="s">
        <v>36</v>
      </c>
      <c r="F9" s="223">
        <v>11723.382</v>
      </c>
      <c r="G9" s="223">
        <v>10404.833000000001</v>
      </c>
      <c r="H9" s="223">
        <v>10778.206</v>
      </c>
      <c r="I9" s="223">
        <v>11946.441000000001</v>
      </c>
      <c r="J9" s="223">
        <v>11933.775</v>
      </c>
      <c r="K9" s="223">
        <v>12971.955</v>
      </c>
      <c r="L9" s="223">
        <v>13858.66</v>
      </c>
      <c r="M9" s="223">
        <v>14926.822000000002</v>
      </c>
      <c r="N9" s="223">
        <v>15121.523000000001</v>
      </c>
      <c r="O9" s="223">
        <v>16152.268</v>
      </c>
      <c r="P9" s="223">
        <v>17122.987000000001</v>
      </c>
      <c r="Q9" s="223">
        <v>18205.297999999999</v>
      </c>
      <c r="R9" s="223">
        <v>17935.094000000001</v>
      </c>
      <c r="S9" s="223">
        <v>19884.137999999999</v>
      </c>
      <c r="T9" s="223">
        <v>22386.986000000001</v>
      </c>
      <c r="U9" s="223">
        <v>24589.143</v>
      </c>
      <c r="V9" s="224">
        <v>25815.798999999999</v>
      </c>
      <c r="W9" s="223">
        <v>27622.567999999999</v>
      </c>
      <c r="X9" s="223">
        <v>29650.008999999998</v>
      </c>
      <c r="Y9" s="225">
        <v>30455.996999999999</v>
      </c>
      <c r="Z9" s="225">
        <v>31530.989000000001</v>
      </c>
      <c r="AA9" s="225">
        <v>32512.424000000006</v>
      </c>
      <c r="AB9" s="261"/>
      <c r="AC9" s="261"/>
      <c r="AD9" s="261"/>
      <c r="AE9" s="261"/>
      <c r="AF9" s="261"/>
    </row>
    <row r="10" spans="3:32" x14ac:dyDescent="0.2">
      <c r="C10" s="181" t="s">
        <v>37</v>
      </c>
      <c r="D10" s="181" t="s">
        <v>831</v>
      </c>
      <c r="E10" s="182" t="s">
        <v>38</v>
      </c>
      <c r="F10" s="227">
        <v>7186.0969999999998</v>
      </c>
      <c r="G10" s="227">
        <v>6734.87</v>
      </c>
      <c r="H10" s="227">
        <v>7037.8410000000003</v>
      </c>
      <c r="I10" s="227">
        <v>7967.2820000000002</v>
      </c>
      <c r="J10" s="227">
        <v>7788.0190000000002</v>
      </c>
      <c r="K10" s="227">
        <v>8348.4159999999993</v>
      </c>
      <c r="L10" s="227">
        <v>8745.3819999999996</v>
      </c>
      <c r="M10" s="228">
        <v>9229.5920000000006</v>
      </c>
      <c r="N10" s="227">
        <v>9282.598</v>
      </c>
      <c r="O10" s="227">
        <v>10030.48</v>
      </c>
      <c r="P10" s="227">
        <v>10593.75</v>
      </c>
      <c r="Q10" s="227">
        <v>11382.763999999999</v>
      </c>
      <c r="R10" s="227">
        <v>11252.796</v>
      </c>
      <c r="S10" s="227">
        <v>12056.528</v>
      </c>
      <c r="T10" s="227">
        <v>13220.902</v>
      </c>
      <c r="U10" s="227">
        <v>14854.634</v>
      </c>
      <c r="V10" s="229">
        <v>15147.174999999999</v>
      </c>
      <c r="W10" s="227">
        <v>16466.534</v>
      </c>
      <c r="X10" s="227">
        <v>17771.330999999998</v>
      </c>
      <c r="Y10" s="230">
        <v>18118.852999999999</v>
      </c>
      <c r="Z10" s="230">
        <v>18735.769</v>
      </c>
      <c r="AA10" s="230">
        <v>19273.720000000005</v>
      </c>
      <c r="AB10" s="229"/>
      <c r="AC10" s="229"/>
      <c r="AD10" s="229"/>
      <c r="AE10" s="229"/>
      <c r="AF10" s="229"/>
    </row>
    <row r="11" spans="3:32" x14ac:dyDescent="0.2">
      <c r="C11" s="183" t="s">
        <v>39</v>
      </c>
      <c r="D11" s="183" t="s">
        <v>832</v>
      </c>
      <c r="E11" s="184" t="s">
        <v>40</v>
      </c>
      <c r="F11" s="227">
        <v>4621.424</v>
      </c>
      <c r="G11" s="227">
        <v>4221.2879999999996</v>
      </c>
      <c r="H11" s="227">
        <v>4182.1009999999997</v>
      </c>
      <c r="I11" s="227">
        <v>4710.9139999999998</v>
      </c>
      <c r="J11" s="227">
        <v>4327.7020000000002</v>
      </c>
      <c r="K11" s="227">
        <v>4696.12</v>
      </c>
      <c r="L11" s="227">
        <v>5021.1310000000003</v>
      </c>
      <c r="M11" s="228">
        <v>5422.5349999999999</v>
      </c>
      <c r="N11" s="227">
        <v>5423.6319999999996</v>
      </c>
      <c r="O11" s="227">
        <v>5918.7439999999997</v>
      </c>
      <c r="P11" s="227">
        <v>6319.3010000000004</v>
      </c>
      <c r="Q11" s="227">
        <v>6830.1549999999997</v>
      </c>
      <c r="R11" s="227">
        <v>6820.2169999999996</v>
      </c>
      <c r="S11" s="227">
        <v>7494.0690000000004</v>
      </c>
      <c r="T11" s="227">
        <v>8555.7139999999999</v>
      </c>
      <c r="U11" s="227">
        <v>9732.9599999999991</v>
      </c>
      <c r="V11" s="229">
        <v>9914.6959999999999</v>
      </c>
      <c r="W11" s="227">
        <v>10710.946</v>
      </c>
      <c r="X11" s="227">
        <v>11666.994000000001</v>
      </c>
      <c r="Y11" s="230">
        <v>11982.978999999999</v>
      </c>
      <c r="Z11" s="230">
        <v>12428.453</v>
      </c>
      <c r="AA11" s="230">
        <v>12859.291999999999</v>
      </c>
      <c r="AB11" s="229"/>
      <c r="AC11" s="229"/>
      <c r="AD11" s="229"/>
      <c r="AE11" s="229"/>
      <c r="AF11" s="229"/>
    </row>
    <row r="12" spans="3:32" x14ac:dyDescent="0.2">
      <c r="C12" s="183" t="s">
        <v>41</v>
      </c>
      <c r="D12" s="183" t="s">
        <v>833</v>
      </c>
      <c r="E12" s="184" t="s">
        <v>42</v>
      </c>
      <c r="F12" s="227">
        <v>1809.268</v>
      </c>
      <c r="G12" s="227">
        <v>1761.7190000000001</v>
      </c>
      <c r="H12" s="227">
        <v>2081.2919999999999</v>
      </c>
      <c r="I12" s="227">
        <v>2357.5140000000001</v>
      </c>
      <c r="J12" s="227">
        <v>2352.67</v>
      </c>
      <c r="K12" s="227">
        <v>2462.0740000000001</v>
      </c>
      <c r="L12" s="227">
        <v>2468.1010000000001</v>
      </c>
      <c r="M12" s="227">
        <v>2567.2530000000002</v>
      </c>
      <c r="N12" s="227">
        <v>2574.0030000000002</v>
      </c>
      <c r="O12" s="227">
        <v>2740.5160000000001</v>
      </c>
      <c r="P12" s="227">
        <v>2809.9589999999998</v>
      </c>
      <c r="Q12" s="227">
        <v>2839.1779999999999</v>
      </c>
      <c r="R12" s="227">
        <v>2752.268</v>
      </c>
      <c r="S12" s="227">
        <v>2958.3440000000001</v>
      </c>
      <c r="T12" s="227">
        <v>2797.3440000000001</v>
      </c>
      <c r="U12" s="227">
        <v>3020.848</v>
      </c>
      <c r="V12" s="229">
        <v>2883.848</v>
      </c>
      <c r="W12" s="227">
        <v>2997.1950000000002</v>
      </c>
      <c r="X12" s="227">
        <v>3087.9969999999998</v>
      </c>
      <c r="Y12" s="230">
        <v>3129.5140000000001</v>
      </c>
      <c r="Z12" s="230">
        <v>3213.5479999999998</v>
      </c>
      <c r="AA12" s="230">
        <v>3265.3670000000002</v>
      </c>
      <c r="AB12" s="229"/>
      <c r="AC12" s="229"/>
      <c r="AD12" s="229"/>
      <c r="AE12" s="229"/>
      <c r="AF12" s="229"/>
    </row>
    <row r="13" spans="3:32" x14ac:dyDescent="0.2">
      <c r="C13" s="183" t="s">
        <v>178</v>
      </c>
      <c r="D13" s="183" t="s">
        <v>834</v>
      </c>
      <c r="E13" s="185" t="s">
        <v>162</v>
      </c>
      <c r="F13" s="227">
        <v>225.49199999999999</v>
      </c>
      <c r="G13" s="227">
        <v>242.70400000000001</v>
      </c>
      <c r="H13" s="227">
        <v>252.34</v>
      </c>
      <c r="I13" s="227">
        <v>261.20299999999997</v>
      </c>
      <c r="J13" s="227">
        <v>288.70999999999998</v>
      </c>
      <c r="K13" s="227">
        <v>298.87900000000002</v>
      </c>
      <c r="L13" s="227">
        <v>301.94799999999998</v>
      </c>
      <c r="M13" s="228">
        <v>306.35700000000003</v>
      </c>
      <c r="N13" s="227">
        <v>318.06200000000001</v>
      </c>
      <c r="O13" s="227">
        <v>329.625</v>
      </c>
      <c r="P13" s="227">
        <v>337.928</v>
      </c>
      <c r="Q13" s="227">
        <v>342.89400000000001</v>
      </c>
      <c r="R13" s="227">
        <v>402.21100000000001</v>
      </c>
      <c r="S13" s="227">
        <v>428.351</v>
      </c>
      <c r="T13" s="227">
        <v>431.79899999999998</v>
      </c>
      <c r="U13" s="227">
        <v>469.70499999999998</v>
      </c>
      <c r="V13" s="229">
        <v>586.80499999999995</v>
      </c>
      <c r="W13" s="227">
        <v>610.68399999999997</v>
      </c>
      <c r="X13" s="227">
        <v>629.37599999999998</v>
      </c>
      <c r="Y13" s="230">
        <v>635.98800000000006</v>
      </c>
      <c r="Z13" s="230">
        <v>641.92499999999995</v>
      </c>
      <c r="AA13" s="230">
        <v>652.55899999999997</v>
      </c>
      <c r="AB13" s="229"/>
      <c r="AC13" s="229"/>
      <c r="AD13" s="229"/>
      <c r="AE13" s="229"/>
      <c r="AF13" s="229"/>
    </row>
    <row r="14" spans="3:32" x14ac:dyDescent="0.2">
      <c r="C14" s="183" t="s">
        <v>179</v>
      </c>
      <c r="D14" s="183" t="s">
        <v>835</v>
      </c>
      <c r="E14" s="185" t="s">
        <v>180</v>
      </c>
      <c r="F14" s="227">
        <v>0</v>
      </c>
      <c r="G14" s="227">
        <v>0</v>
      </c>
      <c r="H14" s="227">
        <v>0</v>
      </c>
      <c r="I14" s="227">
        <v>0</v>
      </c>
      <c r="J14" s="227">
        <v>169.922</v>
      </c>
      <c r="K14" s="227">
        <v>203.97200000000001</v>
      </c>
      <c r="L14" s="227">
        <v>153.184</v>
      </c>
      <c r="M14" s="228">
        <v>110.289</v>
      </c>
      <c r="N14" s="227">
        <v>119.77200000000001</v>
      </c>
      <c r="O14" s="227">
        <v>127.28400000000001</v>
      </c>
      <c r="P14" s="227">
        <v>134.17699999999999</v>
      </c>
      <c r="Q14" s="227">
        <v>143.41200000000001</v>
      </c>
      <c r="R14" s="227">
        <v>148.94999999999999</v>
      </c>
      <c r="S14" s="227">
        <v>0</v>
      </c>
      <c r="T14" s="227">
        <v>0</v>
      </c>
      <c r="U14" s="227">
        <v>0</v>
      </c>
      <c r="V14" s="229">
        <v>0</v>
      </c>
      <c r="W14" s="227">
        <v>0</v>
      </c>
      <c r="X14" s="227">
        <v>0</v>
      </c>
      <c r="Y14" s="230">
        <v>0</v>
      </c>
      <c r="Z14" s="230">
        <v>0</v>
      </c>
      <c r="AA14" s="230">
        <v>0</v>
      </c>
      <c r="AB14" s="229"/>
      <c r="AC14" s="229"/>
      <c r="AD14" s="229"/>
      <c r="AE14" s="229"/>
      <c r="AF14" s="229"/>
    </row>
    <row r="15" spans="3:32" x14ac:dyDescent="0.2">
      <c r="C15" s="183" t="s">
        <v>181</v>
      </c>
      <c r="D15" s="183" t="s">
        <v>836</v>
      </c>
      <c r="E15" s="185" t="s">
        <v>182</v>
      </c>
      <c r="F15" s="227">
        <v>115.846</v>
      </c>
      <c r="G15" s="227">
        <v>122.22799999999999</v>
      </c>
      <c r="H15" s="227">
        <v>132.16</v>
      </c>
      <c r="I15" s="227">
        <v>115.16500000000001</v>
      </c>
      <c r="J15" s="227">
        <v>131.471</v>
      </c>
      <c r="K15" s="227">
        <v>148.86799999999999</v>
      </c>
      <c r="L15" s="227">
        <v>162.55099999999999</v>
      </c>
      <c r="M15" s="228">
        <v>187.51499999999999</v>
      </c>
      <c r="N15" s="227">
        <v>204.79000000000002</v>
      </c>
      <c r="O15" s="227">
        <v>226.60599999999999</v>
      </c>
      <c r="P15" s="227">
        <v>245.36199999999999</v>
      </c>
      <c r="Q15" s="227">
        <v>273.91800000000001</v>
      </c>
      <c r="R15" s="227">
        <v>231.196</v>
      </c>
      <c r="S15" s="227">
        <v>233.00399999999999</v>
      </c>
      <c r="T15" s="227">
        <v>263.97399999999999</v>
      </c>
      <c r="U15" s="227">
        <v>312.29399999999998</v>
      </c>
      <c r="V15" s="229">
        <v>360.14599999999996</v>
      </c>
      <c r="W15" s="227">
        <v>380.55</v>
      </c>
      <c r="X15" s="227">
        <v>456.89499999999998</v>
      </c>
      <c r="Y15" s="230">
        <v>483.46499999999997</v>
      </c>
      <c r="Z15" s="230">
        <v>508.77</v>
      </c>
      <c r="AA15" s="230">
        <v>530.95500000000004</v>
      </c>
      <c r="AB15" s="229"/>
      <c r="AC15" s="229"/>
      <c r="AD15" s="229"/>
      <c r="AE15" s="229"/>
      <c r="AF15" s="229"/>
    </row>
    <row r="16" spans="3:32" x14ac:dyDescent="0.2">
      <c r="C16" s="183" t="s">
        <v>183</v>
      </c>
      <c r="D16" s="183" t="s">
        <v>837</v>
      </c>
      <c r="E16" s="185" t="s">
        <v>184</v>
      </c>
      <c r="F16" s="227">
        <v>128.59299999999999</v>
      </c>
      <c r="G16" s="227">
        <v>117.925</v>
      </c>
      <c r="H16" s="227">
        <v>122.042</v>
      </c>
      <c r="I16" s="227">
        <v>134.51499999999999</v>
      </c>
      <c r="J16" s="227">
        <v>132.43299999999999</v>
      </c>
      <c r="K16" s="227">
        <v>147.363</v>
      </c>
      <c r="L16" s="227">
        <v>151.50399999999999</v>
      </c>
      <c r="M16" s="228">
        <v>142.08600000000001</v>
      </c>
      <c r="N16" s="227">
        <v>145.18299999999999</v>
      </c>
      <c r="O16" s="227">
        <v>149.899</v>
      </c>
      <c r="P16" s="227">
        <v>154.89099999999999</v>
      </c>
      <c r="Q16" s="227">
        <v>153.655</v>
      </c>
      <c r="R16" s="227">
        <v>130.15899999999999</v>
      </c>
      <c r="S16" s="227">
        <v>129.53399999999999</v>
      </c>
      <c r="T16" s="227">
        <v>133.684</v>
      </c>
      <c r="U16" s="227">
        <v>136.63499999999999</v>
      </c>
      <c r="V16" s="229">
        <v>140.28899999999999</v>
      </c>
      <c r="W16" s="227">
        <v>137.46700000000001</v>
      </c>
      <c r="X16" s="227">
        <v>133.08500000000001</v>
      </c>
      <c r="Y16" s="230">
        <v>135.672</v>
      </c>
      <c r="Z16" s="230">
        <v>137.95500000000001</v>
      </c>
      <c r="AA16" s="230">
        <v>141.00299999999999</v>
      </c>
      <c r="AB16" s="229"/>
      <c r="AC16" s="229"/>
      <c r="AD16" s="229"/>
      <c r="AE16" s="229"/>
      <c r="AF16" s="229"/>
    </row>
    <row r="17" spans="3:32" x14ac:dyDescent="0.2">
      <c r="C17" s="183" t="s">
        <v>185</v>
      </c>
      <c r="D17" s="183" t="s">
        <v>838</v>
      </c>
      <c r="E17" s="185" t="s">
        <v>186</v>
      </c>
      <c r="F17" s="227">
        <v>0</v>
      </c>
      <c r="G17" s="227">
        <v>0</v>
      </c>
      <c r="H17" s="227">
        <v>0</v>
      </c>
      <c r="I17" s="227">
        <v>0</v>
      </c>
      <c r="J17" s="227">
        <v>7.1980000000000004</v>
      </c>
      <c r="K17" s="227">
        <v>7.5540000000000003</v>
      </c>
      <c r="L17" s="227">
        <v>53.649000000000001</v>
      </c>
      <c r="M17" s="228">
        <v>48.28</v>
      </c>
      <c r="N17" s="227">
        <v>64.724999999999994</v>
      </c>
      <c r="O17" s="227">
        <v>57.423999999999999</v>
      </c>
      <c r="P17" s="227">
        <v>86.977000000000004</v>
      </c>
      <c r="Q17" s="227">
        <v>229.69300000000001</v>
      </c>
      <c r="R17" s="227">
        <v>244.184</v>
      </c>
      <c r="S17" s="227">
        <v>241.82599999999999</v>
      </c>
      <c r="T17" s="227">
        <v>425.11900000000003</v>
      </c>
      <c r="U17" s="227">
        <v>559.14499999999998</v>
      </c>
      <c r="V17" s="229">
        <v>606.38400000000001</v>
      </c>
      <c r="W17" s="227">
        <v>540.92499999999995</v>
      </c>
      <c r="X17" s="227">
        <v>527.38499999999999</v>
      </c>
      <c r="Y17" s="230">
        <v>442.75700000000001</v>
      </c>
      <c r="Z17" s="230">
        <v>476.56900000000002</v>
      </c>
      <c r="AA17" s="230">
        <v>460.08</v>
      </c>
      <c r="AB17" s="229"/>
      <c r="AC17" s="229"/>
      <c r="AD17" s="229"/>
      <c r="AE17" s="229"/>
      <c r="AF17" s="229"/>
    </row>
    <row r="18" spans="3:32" x14ac:dyDescent="0.2">
      <c r="C18" s="183" t="s">
        <v>160</v>
      </c>
      <c r="D18" s="183" t="s">
        <v>839</v>
      </c>
      <c r="E18" s="185" t="s">
        <v>187</v>
      </c>
      <c r="F18" s="227">
        <v>285.47399999999982</v>
      </c>
      <c r="G18" s="227">
        <v>269.00600000000026</v>
      </c>
      <c r="H18" s="227">
        <v>267.90600000000074</v>
      </c>
      <c r="I18" s="227">
        <v>387.97100000000034</v>
      </c>
      <c r="J18" s="227">
        <v>377.9129999999999</v>
      </c>
      <c r="K18" s="227">
        <v>383.58599999999927</v>
      </c>
      <c r="L18" s="227">
        <v>433.31399999999917</v>
      </c>
      <c r="M18" s="228">
        <v>445.27700000000061</v>
      </c>
      <c r="N18" s="227">
        <v>432.43100000000015</v>
      </c>
      <c r="O18" s="227">
        <v>480.38199999999983</v>
      </c>
      <c r="P18" s="227">
        <v>505.15499999999997</v>
      </c>
      <c r="Q18" s="227">
        <v>569.85899999999958</v>
      </c>
      <c r="R18" s="227">
        <v>523.61100000000056</v>
      </c>
      <c r="S18" s="227">
        <v>571.39999999999964</v>
      </c>
      <c r="T18" s="227">
        <v>613.26800000000014</v>
      </c>
      <c r="U18" s="227">
        <v>623.04700000000116</v>
      </c>
      <c r="V18" s="229">
        <v>655.00699999999961</v>
      </c>
      <c r="W18" s="227">
        <v>1088.7669999999998</v>
      </c>
      <c r="X18" s="227">
        <v>1269.5989999999999</v>
      </c>
      <c r="Y18" s="230">
        <v>1308.4780000000001</v>
      </c>
      <c r="Z18" s="230">
        <v>1328.549</v>
      </c>
      <c r="AA18" s="230">
        <v>1364.4639999999999</v>
      </c>
      <c r="AB18" s="229"/>
      <c r="AC18" s="229"/>
      <c r="AD18" s="229"/>
      <c r="AE18" s="229"/>
      <c r="AF18" s="229"/>
    </row>
    <row r="19" spans="3:32" x14ac:dyDescent="0.2">
      <c r="C19" s="186" t="s">
        <v>6</v>
      </c>
      <c r="D19" s="186" t="s">
        <v>840</v>
      </c>
      <c r="E19" s="182" t="s">
        <v>44</v>
      </c>
      <c r="F19" s="227">
        <v>4537.1850000000004</v>
      </c>
      <c r="G19" s="227">
        <v>3669.9180000000001</v>
      </c>
      <c r="H19" s="227">
        <v>3740.3449999999998</v>
      </c>
      <c r="I19" s="227">
        <v>3979.1460000000002</v>
      </c>
      <c r="J19" s="227">
        <v>4145.7439999999997</v>
      </c>
      <c r="K19" s="227">
        <v>4623.5320000000002</v>
      </c>
      <c r="L19" s="227">
        <v>5113.2740000000003</v>
      </c>
      <c r="M19" s="228">
        <v>5697.2359999999999</v>
      </c>
      <c r="N19" s="227">
        <v>5838.9210000000003</v>
      </c>
      <c r="O19" s="227">
        <v>6121.7879999999996</v>
      </c>
      <c r="P19" s="227">
        <v>6529.2370000000001</v>
      </c>
      <c r="Q19" s="227">
        <v>6822.5339999999997</v>
      </c>
      <c r="R19" s="227">
        <v>6682.2979999999998</v>
      </c>
      <c r="S19" s="227">
        <v>7827.61</v>
      </c>
      <c r="T19" s="227">
        <v>9166.0840000000007</v>
      </c>
      <c r="U19" s="227">
        <v>9734.509</v>
      </c>
      <c r="V19" s="229">
        <v>10668.624</v>
      </c>
      <c r="W19" s="227">
        <v>11156.034</v>
      </c>
      <c r="X19" s="227">
        <v>11878.678</v>
      </c>
      <c r="Y19" s="230">
        <v>12337.144</v>
      </c>
      <c r="Z19" s="230">
        <v>12795.22</v>
      </c>
      <c r="AA19" s="230">
        <v>13238.704</v>
      </c>
      <c r="AB19" s="229"/>
      <c r="AC19" s="229"/>
      <c r="AD19" s="229"/>
      <c r="AE19" s="229"/>
      <c r="AF19" s="229"/>
    </row>
    <row r="20" spans="3:32" x14ac:dyDescent="0.2">
      <c r="C20" s="183" t="s">
        <v>45</v>
      </c>
      <c r="D20" s="183" t="s">
        <v>841</v>
      </c>
      <c r="E20" s="184" t="s">
        <v>46</v>
      </c>
      <c r="F20" s="227">
        <v>2095.1779999999999</v>
      </c>
      <c r="G20" s="227">
        <v>1793.693</v>
      </c>
      <c r="H20" s="227">
        <v>1789.5650000000001</v>
      </c>
      <c r="I20" s="227">
        <v>1999.8820000000001</v>
      </c>
      <c r="J20" s="227">
        <v>2122.7759999999998</v>
      </c>
      <c r="K20" s="227">
        <v>2175.0250000000001</v>
      </c>
      <c r="L20" s="228">
        <v>2275.1170000000002</v>
      </c>
      <c r="M20" s="228">
        <v>2463.6419999999998</v>
      </c>
      <c r="N20" s="227">
        <v>2679.4659999999999</v>
      </c>
      <c r="O20" s="227">
        <v>2855.23</v>
      </c>
      <c r="P20" s="227">
        <v>3217.9969999999998</v>
      </c>
      <c r="Q20" s="227">
        <v>3533.7350000000001</v>
      </c>
      <c r="R20" s="227">
        <v>3499.962</v>
      </c>
      <c r="S20" s="227">
        <v>3759.7069999999999</v>
      </c>
      <c r="T20" s="227">
        <v>4163.8670000000002</v>
      </c>
      <c r="U20" s="227">
        <v>4685.3720000000003</v>
      </c>
      <c r="V20" s="229">
        <v>4858.2950000000001</v>
      </c>
      <c r="W20" s="227">
        <v>5170.9219999999996</v>
      </c>
      <c r="X20" s="227">
        <v>5682.9529999999995</v>
      </c>
      <c r="Y20" s="230">
        <v>5924.8150000000005</v>
      </c>
      <c r="Z20" s="230">
        <v>6194.5529999999999</v>
      </c>
      <c r="AA20" s="230">
        <v>6436.6540000000005</v>
      </c>
      <c r="AB20" s="229"/>
      <c r="AC20" s="229"/>
      <c r="AD20" s="229"/>
      <c r="AE20" s="229"/>
      <c r="AF20" s="229"/>
    </row>
    <row r="21" spans="3:32" x14ac:dyDescent="0.2">
      <c r="C21" s="187" t="s">
        <v>47</v>
      </c>
      <c r="D21" s="187" t="s">
        <v>842</v>
      </c>
      <c r="E21" s="184" t="s">
        <v>48</v>
      </c>
      <c r="F21" s="228">
        <v>2095.1779999999999</v>
      </c>
      <c r="G21" s="228">
        <v>1793.693</v>
      </c>
      <c r="H21" s="228">
        <v>1789.5650000000001</v>
      </c>
      <c r="I21" s="228">
        <v>1999.8820000000001</v>
      </c>
      <c r="J21" s="228">
        <v>2122.7759999999998</v>
      </c>
      <c r="K21" s="228">
        <v>2082.5259999999998</v>
      </c>
      <c r="L21" s="228">
        <v>2132.904</v>
      </c>
      <c r="M21" s="228">
        <v>2319.1320000000001</v>
      </c>
      <c r="N21" s="227">
        <v>2542.3919999999998</v>
      </c>
      <c r="O21" s="227">
        <v>2746.78</v>
      </c>
      <c r="P21" s="227">
        <v>3094.2820000000002</v>
      </c>
      <c r="Q21" s="227">
        <v>3410.1120000000001</v>
      </c>
      <c r="R21" s="227">
        <v>3400.0830000000001</v>
      </c>
      <c r="S21" s="227">
        <v>3630.348</v>
      </c>
      <c r="T21" s="227">
        <v>4003.904</v>
      </c>
      <c r="U21" s="227">
        <v>4541.8389999999999</v>
      </c>
      <c r="V21" s="229">
        <v>4657.9679999999998</v>
      </c>
      <c r="W21" s="227">
        <v>4981.7479999999996</v>
      </c>
      <c r="X21" s="227">
        <v>5446.1149999999998</v>
      </c>
      <c r="Y21" s="230">
        <v>5689.8540000000003</v>
      </c>
      <c r="Z21" s="230">
        <v>5952.94</v>
      </c>
      <c r="AA21" s="230">
        <v>6192.7950000000001</v>
      </c>
      <c r="AB21" s="229"/>
      <c r="AC21" s="229"/>
      <c r="AD21" s="229"/>
      <c r="AE21" s="229"/>
      <c r="AF21" s="229"/>
    </row>
    <row r="22" spans="3:32" x14ac:dyDescent="0.2">
      <c r="C22" s="187" t="s">
        <v>49</v>
      </c>
      <c r="D22" s="187" t="s">
        <v>843</v>
      </c>
      <c r="E22" s="188" t="s">
        <v>50</v>
      </c>
      <c r="F22" s="228">
        <v>0</v>
      </c>
      <c r="G22" s="228">
        <v>0</v>
      </c>
      <c r="H22" s="228">
        <v>0</v>
      </c>
      <c r="I22" s="228">
        <v>0</v>
      </c>
      <c r="J22" s="228">
        <v>0</v>
      </c>
      <c r="K22" s="228">
        <v>92.498999999999995</v>
      </c>
      <c r="L22" s="228">
        <v>142.214</v>
      </c>
      <c r="M22" s="228">
        <v>144.51</v>
      </c>
      <c r="N22" s="227">
        <v>137.07499999999999</v>
      </c>
      <c r="O22" s="227">
        <v>108.449</v>
      </c>
      <c r="P22" s="227">
        <v>123.715</v>
      </c>
      <c r="Q22" s="227">
        <v>123.622</v>
      </c>
      <c r="R22" s="227">
        <v>99.878</v>
      </c>
      <c r="S22" s="227">
        <v>129.358</v>
      </c>
      <c r="T22" s="227">
        <v>159.965</v>
      </c>
      <c r="U22" s="227">
        <v>143.53200000000001</v>
      </c>
      <c r="V22" s="229">
        <v>200.328</v>
      </c>
      <c r="W22" s="227">
        <v>189.17400000000001</v>
      </c>
      <c r="X22" s="227">
        <v>236.83799999999999</v>
      </c>
      <c r="Y22" s="230">
        <v>234.96100000000001</v>
      </c>
      <c r="Z22" s="230">
        <v>241.613</v>
      </c>
      <c r="AA22" s="230">
        <v>243.85900000000001</v>
      </c>
      <c r="AB22" s="229"/>
      <c r="AC22" s="229"/>
      <c r="AD22" s="229"/>
      <c r="AE22" s="229"/>
      <c r="AF22" s="229"/>
    </row>
    <row r="23" spans="3:32" x14ac:dyDescent="0.2">
      <c r="C23" s="189" t="s">
        <v>51</v>
      </c>
      <c r="D23" s="189" t="s">
        <v>844</v>
      </c>
      <c r="E23" s="184" t="s">
        <v>52</v>
      </c>
      <c r="F23" s="228">
        <v>2087.4659999999999</v>
      </c>
      <c r="G23" s="228">
        <v>1576.972</v>
      </c>
      <c r="H23" s="228">
        <v>1659.23</v>
      </c>
      <c r="I23" s="228">
        <v>1699.1869999999999</v>
      </c>
      <c r="J23" s="228">
        <v>1714.779</v>
      </c>
      <c r="K23" s="228">
        <v>2117.8330000000001</v>
      </c>
      <c r="L23" s="228">
        <v>2504.402</v>
      </c>
      <c r="M23" s="228">
        <v>2916.8159999999998</v>
      </c>
      <c r="N23" s="227">
        <v>2817.558</v>
      </c>
      <c r="O23" s="227">
        <v>2925.4609999999998</v>
      </c>
      <c r="P23" s="227">
        <v>2942.902</v>
      </c>
      <c r="Q23" s="227">
        <v>2878.3319999999999</v>
      </c>
      <c r="R23" s="227">
        <v>2799.748</v>
      </c>
      <c r="S23" s="227">
        <v>3632.636</v>
      </c>
      <c r="T23" s="227">
        <v>4533.79</v>
      </c>
      <c r="U23" s="227">
        <v>4490.7889999999998</v>
      </c>
      <c r="V23" s="229">
        <v>5176.8630000000003</v>
      </c>
      <c r="W23" s="227">
        <v>5319.6469999999999</v>
      </c>
      <c r="X23" s="227">
        <v>5450.71</v>
      </c>
      <c r="Y23" s="230">
        <v>5605.6580000000004</v>
      </c>
      <c r="Z23" s="230">
        <v>5790.1890000000003</v>
      </c>
      <c r="AA23" s="230">
        <v>5979.1480000000001</v>
      </c>
      <c r="AB23" s="229"/>
      <c r="AC23" s="229"/>
      <c r="AD23" s="229"/>
      <c r="AE23" s="229"/>
      <c r="AF23" s="229"/>
    </row>
    <row r="24" spans="3:32" x14ac:dyDescent="0.2">
      <c r="C24" s="190" t="s">
        <v>188</v>
      </c>
      <c r="D24" s="190" t="s">
        <v>845</v>
      </c>
      <c r="E24" s="185" t="s">
        <v>189</v>
      </c>
      <c r="F24" s="228">
        <v>0</v>
      </c>
      <c r="G24" s="228">
        <v>0</v>
      </c>
      <c r="H24" s="228">
        <v>0</v>
      </c>
      <c r="I24" s="228">
        <v>39.466000000000001</v>
      </c>
      <c r="J24" s="228">
        <v>38.206000000000003</v>
      </c>
      <c r="K24" s="228">
        <v>87.14</v>
      </c>
      <c r="L24" s="228">
        <v>140.81299999999999</v>
      </c>
      <c r="M24" s="228">
        <v>102.758</v>
      </c>
      <c r="N24" s="227">
        <v>111.489</v>
      </c>
      <c r="O24" s="227">
        <v>155.31299999999999</v>
      </c>
      <c r="P24" s="227">
        <v>155.197</v>
      </c>
      <c r="Q24" s="227">
        <v>126.65</v>
      </c>
      <c r="R24" s="227">
        <v>126.18899999999999</v>
      </c>
      <c r="S24" s="227">
        <v>101.68300000000001</v>
      </c>
      <c r="T24" s="227">
        <v>95.415999999999997</v>
      </c>
      <c r="U24" s="227">
        <v>134.959</v>
      </c>
      <c r="V24" s="229">
        <v>559.96600000000001</v>
      </c>
      <c r="W24" s="227">
        <v>474.34300000000002</v>
      </c>
      <c r="X24" s="227">
        <v>453.45699999999999</v>
      </c>
      <c r="Y24" s="230">
        <v>406.93599999999998</v>
      </c>
      <c r="Z24" s="230">
        <v>288.005</v>
      </c>
      <c r="AA24" s="230">
        <v>290.60399999999998</v>
      </c>
      <c r="AB24" s="229"/>
      <c r="AC24" s="229"/>
      <c r="AD24" s="229"/>
      <c r="AE24" s="229"/>
      <c r="AF24" s="229"/>
    </row>
    <row r="25" spans="3:32" x14ac:dyDescent="0.2">
      <c r="C25" s="189" t="s">
        <v>53</v>
      </c>
      <c r="D25" s="189" t="s">
        <v>846</v>
      </c>
      <c r="E25" s="184" t="s">
        <v>54</v>
      </c>
      <c r="F25" s="228">
        <v>205.96799999999999</v>
      </c>
      <c r="G25" s="228">
        <v>155.755</v>
      </c>
      <c r="H25" s="228">
        <v>152.33199999999999</v>
      </c>
      <c r="I25" s="228">
        <v>143.19999999999999</v>
      </c>
      <c r="J25" s="228">
        <v>167.14400000000001</v>
      </c>
      <c r="K25" s="228">
        <v>177.78399999999999</v>
      </c>
      <c r="L25" s="228">
        <v>175.06100000000001</v>
      </c>
      <c r="M25" s="228">
        <v>162.005</v>
      </c>
      <c r="N25" s="227">
        <v>179.21199999999999</v>
      </c>
      <c r="O25" s="227">
        <v>178.43100000000001</v>
      </c>
      <c r="P25" s="227">
        <v>209.16900000000001</v>
      </c>
      <c r="Q25" s="227">
        <v>245.61500000000001</v>
      </c>
      <c r="R25" s="227">
        <v>235.08</v>
      </c>
      <c r="S25" s="227">
        <v>289.75400000000002</v>
      </c>
      <c r="T25" s="227">
        <v>314.76400000000001</v>
      </c>
      <c r="U25" s="227">
        <v>430.57400000000001</v>
      </c>
      <c r="V25" s="229">
        <v>529.15099999999995</v>
      </c>
      <c r="W25" s="227">
        <v>549.65099999999995</v>
      </c>
      <c r="X25" s="227">
        <v>544.85400000000004</v>
      </c>
      <c r="Y25" s="230">
        <v>602.68499999999995</v>
      </c>
      <c r="Z25" s="230">
        <v>612.51400000000001</v>
      </c>
      <c r="AA25" s="230">
        <v>624.5</v>
      </c>
      <c r="AB25" s="229"/>
      <c r="AC25" s="229"/>
      <c r="AD25" s="229"/>
      <c r="AE25" s="229"/>
      <c r="AF25" s="229"/>
    </row>
    <row r="26" spans="3:32" x14ac:dyDescent="0.2">
      <c r="C26" s="189" t="s">
        <v>43</v>
      </c>
      <c r="D26" s="189" t="s">
        <v>847</v>
      </c>
      <c r="E26" s="184" t="s">
        <v>55</v>
      </c>
      <c r="F26" s="228">
        <v>24.856000000000002</v>
      </c>
      <c r="G26" s="228">
        <v>23.89</v>
      </c>
      <c r="H26" s="228">
        <v>24.516999999999999</v>
      </c>
      <c r="I26" s="228">
        <v>24.774000000000001</v>
      </c>
      <c r="J26" s="228">
        <v>27.170999999999999</v>
      </c>
      <c r="K26" s="228">
        <v>28.352</v>
      </c>
      <c r="L26" s="228">
        <v>28.702999999999999</v>
      </c>
      <c r="M26" s="228">
        <v>28.792000000000002</v>
      </c>
      <c r="N26" s="227">
        <v>29.838999999999999</v>
      </c>
      <c r="O26" s="227">
        <v>31.082000000000001</v>
      </c>
      <c r="P26" s="227">
        <v>31.239000000000001</v>
      </c>
      <c r="Q26" s="227">
        <v>34.668999999999997</v>
      </c>
      <c r="R26" s="227">
        <v>35.595999999999997</v>
      </c>
      <c r="S26" s="227">
        <v>37.39</v>
      </c>
      <c r="T26" s="227">
        <v>36.978000000000002</v>
      </c>
      <c r="U26" s="227">
        <v>39.950000000000003</v>
      </c>
      <c r="V26" s="229">
        <v>47.076000000000001</v>
      </c>
      <c r="W26" s="227">
        <v>49.835999999999999</v>
      </c>
      <c r="X26" s="227">
        <v>68.835999999999999</v>
      </c>
      <c r="Y26" s="230">
        <v>70.694000000000003</v>
      </c>
      <c r="Z26" s="230">
        <v>70.522999999999996</v>
      </c>
      <c r="AA26" s="230">
        <v>71.194999999999993</v>
      </c>
      <c r="AB26" s="229"/>
      <c r="AC26" s="229"/>
      <c r="AD26" s="229"/>
      <c r="AE26" s="229"/>
      <c r="AF26" s="229"/>
    </row>
    <row r="27" spans="3:32" x14ac:dyDescent="0.2">
      <c r="C27" s="191" t="s">
        <v>160</v>
      </c>
      <c r="D27" s="191" t="s">
        <v>839</v>
      </c>
      <c r="E27" s="185" t="s">
        <v>190</v>
      </c>
      <c r="F27" s="228">
        <v>123.71700000000064</v>
      </c>
      <c r="G27" s="228">
        <v>119.60800000000016</v>
      </c>
      <c r="H27" s="228">
        <v>114.70099999999974</v>
      </c>
      <c r="I27" s="228">
        <v>112.10300000000024</v>
      </c>
      <c r="J27" s="228">
        <v>113.87399999999985</v>
      </c>
      <c r="K27" s="228">
        <v>124.53799999999998</v>
      </c>
      <c r="L27" s="228">
        <v>129.9910000000001</v>
      </c>
      <c r="M27" s="228">
        <v>125.98100000000025</v>
      </c>
      <c r="N27" s="227">
        <v>132.8460000000004</v>
      </c>
      <c r="O27" s="227">
        <v>131.58399999999975</v>
      </c>
      <c r="P27" s="227">
        <v>127.93000000000018</v>
      </c>
      <c r="Q27" s="227">
        <v>130.18299999999965</v>
      </c>
      <c r="R27" s="227">
        <v>111.91199999999972</v>
      </c>
      <c r="S27" s="227">
        <v>108.12299999999981</v>
      </c>
      <c r="T27" s="227">
        <v>116.68500000000057</v>
      </c>
      <c r="U27" s="227">
        <v>87.823999999999941</v>
      </c>
      <c r="V27" s="229">
        <v>57.238999999999486</v>
      </c>
      <c r="W27" s="227">
        <v>65.978000000000193</v>
      </c>
      <c r="X27" s="227">
        <v>131.32499999999999</v>
      </c>
      <c r="Y27" s="230">
        <v>133.292</v>
      </c>
      <c r="Z27" s="230">
        <v>127.441</v>
      </c>
      <c r="AA27" s="230">
        <v>127.20699999999999</v>
      </c>
      <c r="AB27" s="229"/>
      <c r="AC27" s="229"/>
      <c r="AD27" s="229"/>
      <c r="AE27" s="229"/>
      <c r="AF27" s="229"/>
    </row>
    <row r="28" spans="3:32" s="226" customFormat="1" x14ac:dyDescent="0.2">
      <c r="C28" s="181" t="s">
        <v>56</v>
      </c>
      <c r="D28" s="181" t="s">
        <v>848</v>
      </c>
      <c r="E28" s="182" t="s">
        <v>57</v>
      </c>
      <c r="F28" s="228">
        <v>0.1</v>
      </c>
      <c r="G28" s="228">
        <v>4.4999999999999998E-2</v>
      </c>
      <c r="H28" s="228">
        <v>0.02</v>
      </c>
      <c r="I28" s="228">
        <v>1.2999999999999999E-2</v>
      </c>
      <c r="J28" s="228">
        <v>1.2E-2</v>
      </c>
      <c r="K28" s="228">
        <v>7.0000000000000001E-3</v>
      </c>
      <c r="L28" s="228">
        <v>4.0000000000000001E-3</v>
      </c>
      <c r="M28" s="228">
        <v>-6.0000000000000001E-3</v>
      </c>
      <c r="N28" s="227">
        <v>4.0000000000000001E-3</v>
      </c>
      <c r="O28" s="227">
        <v>0</v>
      </c>
      <c r="P28" s="227">
        <v>0</v>
      </c>
      <c r="Q28" s="227">
        <v>0</v>
      </c>
      <c r="R28" s="227">
        <v>0</v>
      </c>
      <c r="S28" s="227">
        <v>0</v>
      </c>
      <c r="T28" s="227">
        <v>0</v>
      </c>
      <c r="U28" s="227">
        <v>0</v>
      </c>
      <c r="V28" s="229">
        <v>0</v>
      </c>
      <c r="W28" s="227">
        <v>0</v>
      </c>
      <c r="X28" s="227">
        <v>0</v>
      </c>
      <c r="Y28" s="230">
        <v>0</v>
      </c>
      <c r="Z28" s="230">
        <v>0</v>
      </c>
      <c r="AA28" s="230">
        <v>0</v>
      </c>
      <c r="AB28" s="229"/>
      <c r="AC28" s="229"/>
      <c r="AD28" s="229"/>
      <c r="AE28" s="229"/>
      <c r="AF28" s="229"/>
    </row>
    <row r="29" spans="3:32" x14ac:dyDescent="0.2">
      <c r="C29" s="192" t="s">
        <v>7</v>
      </c>
      <c r="D29" s="192" t="s">
        <v>849</v>
      </c>
      <c r="E29" s="193" t="s">
        <v>58</v>
      </c>
      <c r="F29" s="223">
        <v>8144.9650000000001</v>
      </c>
      <c r="G29" s="223">
        <v>8116.3549999999996</v>
      </c>
      <c r="H29" s="223">
        <v>8416.6350000000002</v>
      </c>
      <c r="I29" s="223">
        <v>8826.8029999999999</v>
      </c>
      <c r="J29" s="223">
        <v>9216.0040000000008</v>
      </c>
      <c r="K29" s="223">
        <v>10111.103999999999</v>
      </c>
      <c r="L29" s="223">
        <v>10489.775</v>
      </c>
      <c r="M29" s="223">
        <v>11174.581</v>
      </c>
      <c r="N29" s="223">
        <v>11756.305</v>
      </c>
      <c r="O29" s="223">
        <v>12589.351000000001</v>
      </c>
      <c r="P29" s="223">
        <v>13436.473</v>
      </c>
      <c r="Q29" s="223">
        <v>14391.539000000001</v>
      </c>
      <c r="R29" s="223">
        <v>14544.076999999999</v>
      </c>
      <c r="S29" s="223">
        <v>15683.411</v>
      </c>
      <c r="T29" s="223">
        <v>16595.52</v>
      </c>
      <c r="U29" s="223">
        <v>18945.663</v>
      </c>
      <c r="V29" s="224">
        <v>20964.663</v>
      </c>
      <c r="W29" s="223">
        <v>22412.685999999998</v>
      </c>
      <c r="X29" s="223">
        <v>23121.201000000001</v>
      </c>
      <c r="Y29" s="225">
        <v>24168.297999999999</v>
      </c>
      <c r="Z29" s="225">
        <v>25257.3</v>
      </c>
      <c r="AA29" s="225">
        <v>26308.385000000002</v>
      </c>
      <c r="AB29" s="261"/>
      <c r="AC29" s="261"/>
      <c r="AD29" s="261"/>
      <c r="AE29" s="261"/>
      <c r="AF29" s="261"/>
    </row>
    <row r="30" spans="3:32" x14ac:dyDescent="0.2">
      <c r="C30" s="181" t="s">
        <v>59</v>
      </c>
      <c r="D30" s="181" t="s">
        <v>850</v>
      </c>
      <c r="E30" s="184" t="s">
        <v>60</v>
      </c>
      <c r="F30" s="227">
        <v>7994.9760000000006</v>
      </c>
      <c r="G30" s="227">
        <v>7947.0910000000003</v>
      </c>
      <c r="H30" s="227">
        <v>8185.0929999999998</v>
      </c>
      <c r="I30" s="227">
        <v>8573.57</v>
      </c>
      <c r="J30" s="227">
        <v>8987.6020000000008</v>
      </c>
      <c r="K30" s="227">
        <v>9864.4959999999992</v>
      </c>
      <c r="L30" s="227">
        <v>10240.625</v>
      </c>
      <c r="M30" s="227">
        <v>10907.65</v>
      </c>
      <c r="N30" s="227">
        <v>11475.968000000001</v>
      </c>
      <c r="O30" s="227">
        <v>12310.387999999999</v>
      </c>
      <c r="P30" s="227">
        <v>13158.088</v>
      </c>
      <c r="Q30" s="227">
        <v>14096.022000000001</v>
      </c>
      <c r="R30" s="227">
        <v>14241.438</v>
      </c>
      <c r="S30" s="227">
        <v>15289.189</v>
      </c>
      <c r="T30" s="227">
        <v>16194.025000000001</v>
      </c>
      <c r="U30" s="227">
        <v>18523.358999999997</v>
      </c>
      <c r="V30" s="229">
        <v>20427.699000000001</v>
      </c>
      <c r="W30" s="227">
        <v>21965.330999999998</v>
      </c>
      <c r="X30" s="227">
        <v>22582.103999999999</v>
      </c>
      <c r="Y30" s="230">
        <v>23629.714</v>
      </c>
      <c r="Z30" s="230">
        <v>24698.554</v>
      </c>
      <c r="AA30" s="230">
        <v>25745.47</v>
      </c>
      <c r="AB30" s="229"/>
      <c r="AC30" s="229"/>
      <c r="AD30" s="229"/>
      <c r="AE30" s="229"/>
      <c r="AF30" s="229"/>
    </row>
    <row r="31" spans="3:32" x14ac:dyDescent="0.2">
      <c r="C31" s="189" t="s">
        <v>61</v>
      </c>
      <c r="D31" s="189" t="s">
        <v>851</v>
      </c>
      <c r="E31" s="184" t="s">
        <v>62</v>
      </c>
      <c r="F31" s="227">
        <v>4464.5990000000002</v>
      </c>
      <c r="G31" s="227">
        <v>4306.4490000000005</v>
      </c>
      <c r="H31" s="227">
        <v>4579.1909999999998</v>
      </c>
      <c r="I31" s="227">
        <v>4650.8940000000002</v>
      </c>
      <c r="J31" s="227">
        <v>4868.6720000000005</v>
      </c>
      <c r="K31" s="227">
        <v>5555.5320000000002</v>
      </c>
      <c r="L31" s="227">
        <v>5865.4430000000002</v>
      </c>
      <c r="M31" s="227">
        <v>6318.9459999999999</v>
      </c>
      <c r="N31" s="227">
        <v>6506.6890000000003</v>
      </c>
      <c r="O31" s="227">
        <v>7173.4159999999993</v>
      </c>
      <c r="P31" s="227">
        <v>7781.5599999999995</v>
      </c>
      <c r="Q31" s="227">
        <v>8538.8189999999995</v>
      </c>
      <c r="R31" s="227">
        <v>8649.5550000000003</v>
      </c>
      <c r="S31" s="227">
        <v>9141.0360000000001</v>
      </c>
      <c r="T31" s="227">
        <v>9663.9150000000009</v>
      </c>
      <c r="U31" s="227">
        <v>10718.612999999999</v>
      </c>
      <c r="V31" s="229">
        <v>12069.223000000002</v>
      </c>
      <c r="W31" s="227">
        <v>13048.472</v>
      </c>
      <c r="X31" s="227">
        <v>13621.800999999999</v>
      </c>
      <c r="Y31" s="230">
        <v>14316.413</v>
      </c>
      <c r="Z31" s="230">
        <v>14606.766</v>
      </c>
      <c r="AA31" s="230">
        <v>15159.201999999999</v>
      </c>
      <c r="AB31" s="229"/>
      <c r="AC31" s="229"/>
      <c r="AD31" s="229"/>
      <c r="AE31" s="229"/>
      <c r="AF31" s="229"/>
    </row>
    <row r="32" spans="3:32" x14ac:dyDescent="0.2">
      <c r="C32" s="189" t="s">
        <v>191</v>
      </c>
      <c r="D32" s="189" t="s">
        <v>852</v>
      </c>
      <c r="E32" s="184" t="s">
        <v>63</v>
      </c>
      <c r="F32" s="227">
        <v>3530.3770000000004</v>
      </c>
      <c r="G32" s="227">
        <v>3640.6419999999998</v>
      </c>
      <c r="H32" s="227">
        <v>3605.902</v>
      </c>
      <c r="I32" s="227">
        <v>3922.6760000000004</v>
      </c>
      <c r="J32" s="227">
        <v>4118.93</v>
      </c>
      <c r="K32" s="227">
        <v>4308.9639999999999</v>
      </c>
      <c r="L32" s="227">
        <v>4375.1819999999998</v>
      </c>
      <c r="M32" s="227">
        <v>4588.7039999999997</v>
      </c>
      <c r="N32" s="227">
        <v>4969.2790000000005</v>
      </c>
      <c r="O32" s="227">
        <v>5136.9719999999998</v>
      </c>
      <c r="P32" s="227">
        <v>5376.5280000000002</v>
      </c>
      <c r="Q32" s="227">
        <v>5557.2030000000004</v>
      </c>
      <c r="R32" s="227">
        <v>5591.8829999999998</v>
      </c>
      <c r="S32" s="227">
        <v>6148.1530000000002</v>
      </c>
      <c r="T32" s="227">
        <v>6530.1100000000006</v>
      </c>
      <c r="U32" s="227">
        <v>7804.7459999999992</v>
      </c>
      <c r="V32" s="229">
        <v>8358.4760000000006</v>
      </c>
      <c r="W32" s="227">
        <v>8916.8590000000004</v>
      </c>
      <c r="X32" s="227">
        <v>8960.3029999999999</v>
      </c>
      <c r="Y32" s="230">
        <v>9313.3009999999995</v>
      </c>
      <c r="Z32" s="230">
        <v>10091.788</v>
      </c>
      <c r="AA32" s="230">
        <v>10586.268</v>
      </c>
      <c r="AB32" s="229"/>
      <c r="AC32" s="229"/>
      <c r="AD32" s="229"/>
      <c r="AE32" s="229"/>
      <c r="AF32" s="229"/>
    </row>
    <row r="33" spans="3:32" s="226" customFormat="1" x14ac:dyDescent="0.2">
      <c r="C33" s="181" t="s">
        <v>64</v>
      </c>
      <c r="D33" s="181" t="s">
        <v>853</v>
      </c>
      <c r="E33" s="184" t="s">
        <v>65</v>
      </c>
      <c r="F33" s="227">
        <v>149.989</v>
      </c>
      <c r="G33" s="227">
        <v>169.26400000000001</v>
      </c>
      <c r="H33" s="227">
        <v>231.542</v>
      </c>
      <c r="I33" s="227">
        <v>253.233</v>
      </c>
      <c r="J33" s="227">
        <v>228.40199999999999</v>
      </c>
      <c r="K33" s="227">
        <v>246.608</v>
      </c>
      <c r="L33" s="227">
        <v>249.15</v>
      </c>
      <c r="M33" s="227">
        <v>266.93099999999998</v>
      </c>
      <c r="N33" s="227">
        <v>280.33699999999999</v>
      </c>
      <c r="O33" s="227">
        <v>278.96300000000002</v>
      </c>
      <c r="P33" s="227">
        <v>278.38499999999999</v>
      </c>
      <c r="Q33" s="227">
        <v>295.517</v>
      </c>
      <c r="R33" s="227">
        <v>302.63900000000001</v>
      </c>
      <c r="S33" s="227">
        <v>394.22199999999998</v>
      </c>
      <c r="T33" s="227">
        <v>401.495</v>
      </c>
      <c r="U33" s="227">
        <v>422.30399999999997</v>
      </c>
      <c r="V33" s="229">
        <v>536.96399999999994</v>
      </c>
      <c r="W33" s="227">
        <v>447.35500000000002</v>
      </c>
      <c r="X33" s="227">
        <v>539.09699999999998</v>
      </c>
      <c r="Y33" s="230">
        <v>538.58399999999995</v>
      </c>
      <c r="Z33" s="230">
        <v>558.74599999999998</v>
      </c>
      <c r="AA33" s="230">
        <v>562.91499999999996</v>
      </c>
      <c r="AB33" s="229"/>
      <c r="AC33" s="229"/>
      <c r="AD33" s="229"/>
      <c r="AE33" s="229"/>
      <c r="AF33" s="229"/>
    </row>
    <row r="34" spans="3:32" x14ac:dyDescent="0.2">
      <c r="C34" s="194" t="s">
        <v>66</v>
      </c>
      <c r="D34" s="194" t="s">
        <v>854</v>
      </c>
      <c r="E34" s="195" t="s">
        <v>35</v>
      </c>
      <c r="F34" s="223">
        <v>2088.1669999999999</v>
      </c>
      <c r="G34" s="223">
        <v>2064.0039999999999</v>
      </c>
      <c r="H34" s="223">
        <v>2107.252</v>
      </c>
      <c r="I34" s="223">
        <v>2494.248</v>
      </c>
      <c r="J34" s="223">
        <v>2987.944</v>
      </c>
      <c r="K34" s="223">
        <v>2981.9409999999998</v>
      </c>
      <c r="L34" s="223">
        <v>2934.4490000000001</v>
      </c>
      <c r="M34" s="223">
        <v>3067.9989999999998</v>
      </c>
      <c r="N34" s="223">
        <v>2965.9639999999999</v>
      </c>
      <c r="O34" s="223">
        <v>3098.9399999999996</v>
      </c>
      <c r="P34" s="223">
        <v>3138.0859999999998</v>
      </c>
      <c r="Q34" s="223">
        <v>3164.1779999999999</v>
      </c>
      <c r="R34" s="223">
        <v>2919.1419999999998</v>
      </c>
      <c r="S34" s="223">
        <v>3348.8580000000002</v>
      </c>
      <c r="T34" s="223">
        <v>3667.4110000000001</v>
      </c>
      <c r="U34" s="223">
        <v>4598.0950000000003</v>
      </c>
      <c r="V34" s="224">
        <v>4991.7290000000003</v>
      </c>
      <c r="W34" s="223">
        <v>5314.7089999999998</v>
      </c>
      <c r="X34" s="223">
        <v>5484.4110000000001</v>
      </c>
      <c r="Y34" s="225">
        <v>5570.19</v>
      </c>
      <c r="Z34" s="225">
        <v>5409.6660000000002</v>
      </c>
      <c r="AA34" s="225">
        <v>5358.2160000000003</v>
      </c>
      <c r="AB34" s="261"/>
      <c r="AC34" s="261"/>
      <c r="AD34" s="261"/>
      <c r="AE34" s="261"/>
      <c r="AF34" s="261"/>
    </row>
    <row r="35" spans="3:32" x14ac:dyDescent="0.2">
      <c r="C35" s="181" t="s">
        <v>67</v>
      </c>
      <c r="D35" s="181" t="s">
        <v>855</v>
      </c>
      <c r="E35" s="182" t="s">
        <v>35</v>
      </c>
      <c r="F35" s="228">
        <v>1208.0709999999999</v>
      </c>
      <c r="G35" s="228">
        <v>1177.2539999999999</v>
      </c>
      <c r="H35" s="228">
        <v>1435.662</v>
      </c>
      <c r="I35" s="228">
        <v>1791.8989999999999</v>
      </c>
      <c r="J35" s="228">
        <v>2123.692</v>
      </c>
      <c r="K35" s="228">
        <v>2276.4319999999998</v>
      </c>
      <c r="L35" s="228">
        <v>2340.4749999999999</v>
      </c>
      <c r="M35" s="228">
        <v>2392.9839999999999</v>
      </c>
      <c r="N35" s="228">
        <v>2320.4369999999999</v>
      </c>
      <c r="O35" s="228">
        <v>2411.1419999999998</v>
      </c>
      <c r="P35" s="228">
        <v>2448.3449999999998</v>
      </c>
      <c r="Q35" s="228">
        <v>2570.2039999999997</v>
      </c>
      <c r="R35" s="228">
        <v>2379.4939999999997</v>
      </c>
      <c r="S35" s="228">
        <v>2591.6390000000001</v>
      </c>
      <c r="T35" s="228">
        <v>2917.8760000000002</v>
      </c>
      <c r="U35" s="228">
        <v>3387.46</v>
      </c>
      <c r="V35" s="231">
        <v>3621.875</v>
      </c>
      <c r="W35" s="228">
        <v>3846.489</v>
      </c>
      <c r="X35" s="228">
        <v>4101.5240000000003</v>
      </c>
      <c r="Y35" s="232">
        <v>4184.9809999999998</v>
      </c>
      <c r="Z35" s="232">
        <v>4211.4040000000005</v>
      </c>
      <c r="AA35" s="232">
        <v>4263.7160000000003</v>
      </c>
      <c r="AB35" s="231"/>
      <c r="AC35" s="231"/>
      <c r="AD35" s="231"/>
      <c r="AE35" s="231"/>
      <c r="AF35" s="231"/>
    </row>
    <row r="36" spans="3:32" x14ac:dyDescent="0.2">
      <c r="C36" s="189" t="s">
        <v>68</v>
      </c>
      <c r="D36" s="189" t="s">
        <v>856</v>
      </c>
      <c r="E36" s="182" t="s">
        <v>69</v>
      </c>
      <c r="F36" s="228">
        <v>977.09299999999996</v>
      </c>
      <c r="G36" s="228">
        <v>950.09799999999996</v>
      </c>
      <c r="H36" s="228">
        <v>1200.961</v>
      </c>
      <c r="I36" s="228">
        <v>1552.57</v>
      </c>
      <c r="J36" s="227">
        <v>1845.2339999999999</v>
      </c>
      <c r="K36" s="227">
        <v>1990.722</v>
      </c>
      <c r="L36" s="227">
        <v>2062.453</v>
      </c>
      <c r="M36" s="228">
        <v>2150.1990000000001</v>
      </c>
      <c r="N36" s="228">
        <v>2046.76</v>
      </c>
      <c r="O36" s="228">
        <v>2124.9279999999999</v>
      </c>
      <c r="P36" s="228">
        <v>2169.2849999999999</v>
      </c>
      <c r="Q36" s="228">
        <v>2246.9859999999999</v>
      </c>
      <c r="R36" s="228">
        <v>2114.7869999999998</v>
      </c>
      <c r="S36" s="228">
        <v>2316.654</v>
      </c>
      <c r="T36" s="228">
        <v>2578.248</v>
      </c>
      <c r="U36" s="228">
        <v>2920.9540000000002</v>
      </c>
      <c r="V36" s="231">
        <v>3155.924</v>
      </c>
      <c r="W36" s="228">
        <v>3374.377</v>
      </c>
      <c r="X36" s="228">
        <v>3742.6080000000002</v>
      </c>
      <c r="Y36" s="232">
        <v>3822.107</v>
      </c>
      <c r="Z36" s="232">
        <v>3845.674</v>
      </c>
      <c r="AA36" s="232">
        <v>3893.7939999999999</v>
      </c>
      <c r="AB36" s="231"/>
      <c r="AC36" s="231"/>
      <c r="AD36" s="231"/>
      <c r="AE36" s="231"/>
      <c r="AF36" s="231"/>
    </row>
    <row r="37" spans="3:32" x14ac:dyDescent="0.2">
      <c r="C37" s="189" t="s">
        <v>70</v>
      </c>
      <c r="D37" s="189" t="s">
        <v>857</v>
      </c>
      <c r="E37" s="182" t="s">
        <v>71</v>
      </c>
      <c r="F37" s="228">
        <v>230.97800000000001</v>
      </c>
      <c r="G37" s="228">
        <v>227.15600000000001</v>
      </c>
      <c r="H37" s="228">
        <v>234.70099999999999</v>
      </c>
      <c r="I37" s="228">
        <v>239.32900000000001</v>
      </c>
      <c r="J37" s="227">
        <v>278.45800000000003</v>
      </c>
      <c r="K37" s="227">
        <v>285.70999999999998</v>
      </c>
      <c r="L37" s="228">
        <v>278.02199999999999</v>
      </c>
      <c r="M37" s="228">
        <v>242.785</v>
      </c>
      <c r="N37" s="228">
        <v>273.67700000000002</v>
      </c>
      <c r="O37" s="228">
        <v>286.214</v>
      </c>
      <c r="P37" s="228">
        <v>279.06</v>
      </c>
      <c r="Q37" s="228">
        <v>323.21800000000002</v>
      </c>
      <c r="R37" s="228">
        <v>264.70699999999999</v>
      </c>
      <c r="S37" s="228">
        <v>274.98500000000001</v>
      </c>
      <c r="T37" s="228">
        <v>339.62799999999999</v>
      </c>
      <c r="U37" s="228">
        <v>466.50599999999997</v>
      </c>
      <c r="V37" s="231">
        <v>465.95100000000002</v>
      </c>
      <c r="W37" s="228">
        <v>472.11200000000002</v>
      </c>
      <c r="X37" s="228">
        <v>358.916</v>
      </c>
      <c r="Y37" s="232">
        <v>362.87400000000002</v>
      </c>
      <c r="Z37" s="232">
        <v>365.73</v>
      </c>
      <c r="AA37" s="232">
        <v>369.92200000000003</v>
      </c>
      <c r="AB37" s="231"/>
      <c r="AC37" s="231"/>
      <c r="AD37" s="231"/>
      <c r="AE37" s="231"/>
      <c r="AF37" s="231"/>
    </row>
    <row r="38" spans="3:32" x14ac:dyDescent="0.2">
      <c r="C38" s="181" t="s">
        <v>72</v>
      </c>
      <c r="D38" s="181" t="s">
        <v>858</v>
      </c>
      <c r="E38" s="182" t="s">
        <v>73</v>
      </c>
      <c r="F38" s="228">
        <v>880.096</v>
      </c>
      <c r="G38" s="228">
        <v>886.75</v>
      </c>
      <c r="H38" s="228">
        <v>671.59</v>
      </c>
      <c r="I38" s="228">
        <v>702.34900000000005</v>
      </c>
      <c r="J38" s="227">
        <v>864.25199999999995</v>
      </c>
      <c r="K38" s="227">
        <v>705.50900000000001</v>
      </c>
      <c r="L38" s="228">
        <v>593.97400000000005</v>
      </c>
      <c r="M38" s="228">
        <v>675.01499999999999</v>
      </c>
      <c r="N38" s="228">
        <v>645.52700000000004</v>
      </c>
      <c r="O38" s="228">
        <v>687.798</v>
      </c>
      <c r="P38" s="228">
        <v>689.74099999999999</v>
      </c>
      <c r="Q38" s="228">
        <v>593.97400000000005</v>
      </c>
      <c r="R38" s="228">
        <v>539.64800000000002</v>
      </c>
      <c r="S38" s="228">
        <v>757.21900000000005</v>
      </c>
      <c r="T38" s="228">
        <v>749.53499999999997</v>
      </c>
      <c r="U38" s="228">
        <v>1210.635</v>
      </c>
      <c r="V38" s="231">
        <v>1369.854</v>
      </c>
      <c r="W38" s="228">
        <v>1468.22</v>
      </c>
      <c r="X38" s="228">
        <v>1382.8869999999999</v>
      </c>
      <c r="Y38" s="232">
        <v>1385.2090000000001</v>
      </c>
      <c r="Z38" s="232">
        <v>1198.2619999999999</v>
      </c>
      <c r="AA38" s="232">
        <v>1094.5</v>
      </c>
      <c r="AB38" s="231"/>
      <c r="AC38" s="231"/>
      <c r="AD38" s="231"/>
      <c r="AE38" s="231"/>
      <c r="AF38" s="231"/>
    </row>
    <row r="39" spans="3:32" x14ac:dyDescent="0.2">
      <c r="C39" s="189" t="s">
        <v>74</v>
      </c>
      <c r="D39" s="189" t="s">
        <v>859</v>
      </c>
      <c r="E39" s="182" t="s">
        <v>75</v>
      </c>
      <c r="F39" s="228">
        <v>506.34</v>
      </c>
      <c r="G39" s="228">
        <v>590.29999999999995</v>
      </c>
      <c r="H39" s="228">
        <v>445.36599999999999</v>
      </c>
      <c r="I39" s="228">
        <v>476.6</v>
      </c>
      <c r="J39" s="228">
        <v>634.42200000000003</v>
      </c>
      <c r="K39" s="228">
        <v>460.00900000000001</v>
      </c>
      <c r="L39" s="228">
        <v>304.096</v>
      </c>
      <c r="M39" s="228">
        <v>349.75900000000001</v>
      </c>
      <c r="N39" s="228">
        <v>323.11700000000002</v>
      </c>
      <c r="O39" s="228">
        <v>391.39800000000002</v>
      </c>
      <c r="P39" s="228">
        <v>410.12400000000002</v>
      </c>
      <c r="Q39" s="228">
        <v>323.94</v>
      </c>
      <c r="R39" s="228">
        <v>268.85500000000002</v>
      </c>
      <c r="S39" s="228">
        <v>435.072</v>
      </c>
      <c r="T39" s="228">
        <v>342.483</v>
      </c>
      <c r="U39" s="228">
        <v>403.87</v>
      </c>
      <c r="V39" s="231">
        <v>414.46600000000001</v>
      </c>
      <c r="W39" s="228">
        <v>721.08799999999997</v>
      </c>
      <c r="X39" s="228">
        <v>672.11400000000003</v>
      </c>
      <c r="Y39" s="232">
        <v>690.399</v>
      </c>
      <c r="Z39" s="232">
        <v>455.4</v>
      </c>
      <c r="AA39" s="232">
        <v>398.95100000000002</v>
      </c>
      <c r="AB39" s="231"/>
      <c r="AC39" s="231"/>
      <c r="AD39" s="231"/>
      <c r="AE39" s="231"/>
      <c r="AF39" s="231"/>
    </row>
    <row r="40" spans="3:32" s="226" customFormat="1" x14ac:dyDescent="0.2">
      <c r="C40" s="189" t="s">
        <v>76</v>
      </c>
      <c r="D40" s="189" t="s">
        <v>860</v>
      </c>
      <c r="E40" s="182" t="s">
        <v>77</v>
      </c>
      <c r="F40" s="228">
        <v>291.58999999999997</v>
      </c>
      <c r="G40" s="228">
        <v>221.04599999999999</v>
      </c>
      <c r="H40" s="228">
        <v>118.28</v>
      </c>
      <c r="I40" s="228">
        <v>136.541</v>
      </c>
      <c r="J40" s="228">
        <v>142.74700000000001</v>
      </c>
      <c r="K40" s="228">
        <v>154.07599999999999</v>
      </c>
      <c r="L40" s="228">
        <v>188.40100000000001</v>
      </c>
      <c r="M40" s="228">
        <v>222.91300000000001</v>
      </c>
      <c r="N40" s="228">
        <v>222.62899999999999</v>
      </c>
      <c r="O40" s="228">
        <v>192.89099999999999</v>
      </c>
      <c r="P40" s="228">
        <v>172.18700000000001</v>
      </c>
      <c r="Q40" s="228">
        <v>162.51400000000001</v>
      </c>
      <c r="R40" s="228">
        <v>162.40100000000001</v>
      </c>
      <c r="S40" s="228">
        <v>202.19399999999999</v>
      </c>
      <c r="T40" s="228">
        <v>285.62799999999999</v>
      </c>
      <c r="U40" s="228">
        <v>681.37</v>
      </c>
      <c r="V40" s="231">
        <v>816.1</v>
      </c>
      <c r="W40" s="228">
        <v>600.48599999999999</v>
      </c>
      <c r="X40" s="228">
        <v>545.22</v>
      </c>
      <c r="Y40" s="232">
        <v>527.79700000000003</v>
      </c>
      <c r="Z40" s="232">
        <v>573.86800000000005</v>
      </c>
      <c r="AA40" s="232">
        <v>522.029</v>
      </c>
      <c r="AB40" s="231"/>
      <c r="AC40" s="231"/>
      <c r="AD40" s="231"/>
      <c r="AE40" s="231"/>
      <c r="AF40" s="231"/>
    </row>
    <row r="41" spans="3:32" x14ac:dyDescent="0.2">
      <c r="C41" s="192" t="s">
        <v>22</v>
      </c>
      <c r="D41" s="192" t="s">
        <v>861</v>
      </c>
      <c r="E41" s="195" t="s">
        <v>35</v>
      </c>
      <c r="F41" s="223">
        <v>1314.2929999999999</v>
      </c>
      <c r="G41" s="223">
        <v>1866.9830000000002</v>
      </c>
      <c r="H41" s="223">
        <v>1792.4430000000002</v>
      </c>
      <c r="I41" s="223">
        <v>2826.2809999999999</v>
      </c>
      <c r="J41" s="223">
        <v>2163.8000000000002</v>
      </c>
      <c r="K41" s="223">
        <v>2477.7330000000002</v>
      </c>
      <c r="L41" s="223">
        <v>2368.1499999999996</v>
      </c>
      <c r="M41" s="223">
        <v>4061.6859999999997</v>
      </c>
      <c r="N41" s="223">
        <v>1421.9590000000001</v>
      </c>
      <c r="O41" s="223">
        <v>1123.211</v>
      </c>
      <c r="P41" s="223">
        <v>1188.731</v>
      </c>
      <c r="Q41" s="223">
        <v>1532.0540000000001</v>
      </c>
      <c r="R41" s="223">
        <v>1578.9299999999998</v>
      </c>
      <c r="S41" s="223">
        <v>1588.1869999999999</v>
      </c>
      <c r="T41" s="223">
        <v>3003.2429999999999</v>
      </c>
      <c r="U41" s="223">
        <v>5069.152</v>
      </c>
      <c r="V41" s="224">
        <v>3016.9349999999999</v>
      </c>
      <c r="W41" s="223">
        <v>4131.1909999999998</v>
      </c>
      <c r="X41" s="223">
        <v>5014.4619999999995</v>
      </c>
      <c r="Y41" s="225">
        <v>3149.0509999999999</v>
      </c>
      <c r="Z41" s="225">
        <v>3259.99</v>
      </c>
      <c r="AA41" s="225">
        <v>2991.326</v>
      </c>
      <c r="AB41" s="261"/>
      <c r="AC41" s="261"/>
      <c r="AD41" s="261"/>
      <c r="AE41" s="261"/>
      <c r="AF41" s="261"/>
    </row>
    <row r="42" spans="3:32" x14ac:dyDescent="0.2">
      <c r="C42" s="196" t="s">
        <v>78</v>
      </c>
      <c r="D42" s="196" t="s">
        <v>862</v>
      </c>
      <c r="E42" s="197" t="s">
        <v>79</v>
      </c>
      <c r="F42" s="228">
        <v>281.93200000000002</v>
      </c>
      <c r="G42" s="228">
        <v>294.39299999999997</v>
      </c>
      <c r="H42" s="228">
        <v>650.44400000000007</v>
      </c>
      <c r="I42" s="228">
        <v>793.44200000000012</v>
      </c>
      <c r="J42" s="227">
        <v>805.40599999999972</v>
      </c>
      <c r="K42" s="227">
        <v>808.67399999999975</v>
      </c>
      <c r="L42" s="227">
        <v>1194.6710000000003</v>
      </c>
      <c r="M42" s="228">
        <v>2986.181</v>
      </c>
      <c r="N42" s="228">
        <v>787.80299999999988</v>
      </c>
      <c r="O42" s="228">
        <v>661.40300000000002</v>
      </c>
      <c r="P42" s="228">
        <v>1009.861</v>
      </c>
      <c r="Q42" s="228">
        <v>944.75599999999997</v>
      </c>
      <c r="R42" s="228">
        <v>1098.1199999999999</v>
      </c>
      <c r="S42" s="228">
        <v>1196.1469999999999</v>
      </c>
      <c r="T42" s="228">
        <v>1731.6179999999999</v>
      </c>
      <c r="U42" s="228">
        <v>3649.9259999999999</v>
      </c>
      <c r="V42" s="231">
        <v>2095.9479999999999</v>
      </c>
      <c r="W42" s="228">
        <v>3162.614</v>
      </c>
      <c r="X42" s="228">
        <v>3475.3339999999998</v>
      </c>
      <c r="Y42" s="232">
        <v>1704.8009999999999</v>
      </c>
      <c r="Z42" s="232">
        <v>1880.7739999999999</v>
      </c>
      <c r="AA42" s="232">
        <v>2012.68</v>
      </c>
      <c r="AB42" s="231"/>
      <c r="AC42" s="231"/>
      <c r="AD42" s="231"/>
      <c r="AE42" s="231"/>
      <c r="AF42" s="231"/>
    </row>
    <row r="43" spans="3:32" x14ac:dyDescent="0.2">
      <c r="C43" s="181" t="s">
        <v>80</v>
      </c>
      <c r="D43" s="181" t="s">
        <v>863</v>
      </c>
      <c r="E43" s="182" t="s">
        <v>81</v>
      </c>
      <c r="F43" s="228">
        <v>0</v>
      </c>
      <c r="G43" s="228">
        <v>0</v>
      </c>
      <c r="H43" s="228">
        <v>0</v>
      </c>
      <c r="I43" s="228">
        <v>0</v>
      </c>
      <c r="J43" s="227">
        <v>0</v>
      </c>
      <c r="K43" s="227">
        <v>0</v>
      </c>
      <c r="L43" s="227">
        <v>0</v>
      </c>
      <c r="M43" s="228">
        <v>0</v>
      </c>
      <c r="N43" s="228">
        <v>0</v>
      </c>
      <c r="O43" s="228">
        <v>0</v>
      </c>
      <c r="P43" s="228">
        <v>0</v>
      </c>
      <c r="Q43" s="228">
        <v>0</v>
      </c>
      <c r="R43" s="228">
        <v>0</v>
      </c>
      <c r="S43" s="228">
        <v>0</v>
      </c>
      <c r="T43" s="228">
        <v>0</v>
      </c>
      <c r="U43" s="228">
        <v>0</v>
      </c>
      <c r="V43" s="231">
        <v>0</v>
      </c>
      <c r="W43" s="228">
        <v>0</v>
      </c>
      <c r="X43" s="228">
        <v>0</v>
      </c>
      <c r="Y43" s="232">
        <v>0</v>
      </c>
      <c r="Z43" s="232">
        <v>0</v>
      </c>
      <c r="AA43" s="232">
        <v>0</v>
      </c>
      <c r="AB43" s="231"/>
      <c r="AC43" s="231"/>
      <c r="AD43" s="231"/>
      <c r="AE43" s="231"/>
      <c r="AF43" s="231"/>
    </row>
    <row r="44" spans="3:32" x14ac:dyDescent="0.2">
      <c r="C44" s="181" t="s">
        <v>27</v>
      </c>
      <c r="D44" s="181" t="s">
        <v>864</v>
      </c>
      <c r="E44" s="182" t="s">
        <v>82</v>
      </c>
      <c r="F44" s="227">
        <v>1152.0329999999999</v>
      </c>
      <c r="G44" s="227">
        <v>1236.453</v>
      </c>
      <c r="H44" s="228">
        <v>1042.2270000000001</v>
      </c>
      <c r="I44" s="228">
        <v>1757.86</v>
      </c>
      <c r="J44" s="227">
        <v>1281.9880000000001</v>
      </c>
      <c r="K44" s="227">
        <v>1383.7280000000001</v>
      </c>
      <c r="L44" s="227">
        <v>1394.3979999999999</v>
      </c>
      <c r="M44" s="228">
        <v>2139.4209999999998</v>
      </c>
      <c r="N44" s="228">
        <v>890.47900000000004</v>
      </c>
      <c r="O44" s="228">
        <v>780.77099999999996</v>
      </c>
      <c r="P44" s="228">
        <v>399.20299999999997</v>
      </c>
      <c r="Q44" s="228">
        <v>765.25800000000004</v>
      </c>
      <c r="R44" s="228">
        <v>938.37199999999996</v>
      </c>
      <c r="S44" s="228">
        <v>801.38</v>
      </c>
      <c r="T44" s="228">
        <v>1895.9449999999999</v>
      </c>
      <c r="U44" s="228">
        <v>2515.0630000000001</v>
      </c>
      <c r="V44" s="231">
        <v>2117.3519999999999</v>
      </c>
      <c r="W44" s="228">
        <v>2140.1219999999998</v>
      </c>
      <c r="X44" s="228">
        <v>4331.2169999999996</v>
      </c>
      <c r="Y44" s="232">
        <v>2365.9769999999999</v>
      </c>
      <c r="Z44" s="232">
        <v>2423.268</v>
      </c>
      <c r="AA44" s="232">
        <v>2562.41</v>
      </c>
      <c r="AB44" s="231"/>
      <c r="AC44" s="231"/>
      <c r="AD44" s="231"/>
      <c r="AE44" s="231"/>
      <c r="AF44" s="231"/>
    </row>
    <row r="45" spans="3:32" x14ac:dyDescent="0.2">
      <c r="C45" s="198" t="s">
        <v>14</v>
      </c>
      <c r="D45" s="181" t="s">
        <v>865</v>
      </c>
      <c r="E45" s="182" t="s">
        <v>83</v>
      </c>
      <c r="F45" s="228">
        <v>162.26000000000002</v>
      </c>
      <c r="G45" s="228">
        <v>630.53000000000009</v>
      </c>
      <c r="H45" s="228">
        <v>750.21600000000001</v>
      </c>
      <c r="I45" s="228">
        <v>1068.421</v>
      </c>
      <c r="J45" s="227">
        <v>881.81200000000001</v>
      </c>
      <c r="K45" s="227">
        <v>1094.0049999999999</v>
      </c>
      <c r="L45" s="227">
        <v>973.75199999999995</v>
      </c>
      <c r="M45" s="228">
        <v>1922.2650000000001</v>
      </c>
      <c r="N45" s="228">
        <v>531.48</v>
      </c>
      <c r="O45" s="228">
        <v>342.44</v>
      </c>
      <c r="P45" s="228">
        <v>789.52800000000002</v>
      </c>
      <c r="Q45" s="228">
        <v>766.79600000000005</v>
      </c>
      <c r="R45" s="228">
        <v>640.55799999999999</v>
      </c>
      <c r="S45" s="228">
        <v>786.80700000000002</v>
      </c>
      <c r="T45" s="228">
        <v>1107.298</v>
      </c>
      <c r="U45" s="228">
        <v>2554.0889999999999</v>
      </c>
      <c r="V45" s="231">
        <v>899.58299999999997</v>
      </c>
      <c r="W45" s="228">
        <v>1991.069</v>
      </c>
      <c r="X45" s="228">
        <v>683.245</v>
      </c>
      <c r="Y45" s="232">
        <v>783.07399999999996</v>
      </c>
      <c r="Z45" s="232">
        <v>836.72199999999998</v>
      </c>
      <c r="AA45" s="232">
        <v>428.916</v>
      </c>
      <c r="AB45" s="231"/>
      <c r="AC45" s="231"/>
      <c r="AD45" s="231"/>
      <c r="AE45" s="231"/>
      <c r="AF45" s="231"/>
    </row>
    <row r="46" spans="3:32" x14ac:dyDescent="0.2">
      <c r="C46" s="175" t="s">
        <v>8</v>
      </c>
      <c r="D46" s="175" t="s">
        <v>866</v>
      </c>
      <c r="E46" s="176" t="s">
        <v>33</v>
      </c>
      <c r="F46" s="233">
        <f t="shared" ref="F46:H46" si="5">SUM(F48,F86)</f>
        <v>25012.707000000002</v>
      </c>
      <c r="G46" s="233">
        <f t="shared" si="5"/>
        <v>27694.793999999998</v>
      </c>
      <c r="H46" s="233">
        <f t="shared" si="5"/>
        <v>28210.832999999999</v>
      </c>
      <c r="I46" s="233">
        <f t="shared" ref="I46:Y46" si="6">SUM(I48,I86)</f>
        <v>29213.633000000002</v>
      </c>
      <c r="J46" s="233">
        <f t="shared" si="6"/>
        <v>29520.642</v>
      </c>
      <c r="K46" s="233">
        <f t="shared" si="6"/>
        <v>30678.464</v>
      </c>
      <c r="L46" s="233">
        <f t="shared" si="6"/>
        <v>32135.544999999998</v>
      </c>
      <c r="M46" s="233">
        <f t="shared" si="6"/>
        <v>35467.222999999998</v>
      </c>
      <c r="N46" s="233">
        <f t="shared" si="6"/>
        <v>33382.637000000002</v>
      </c>
      <c r="O46" s="233">
        <f t="shared" si="6"/>
        <v>33800.338000000003</v>
      </c>
      <c r="P46" s="233">
        <f t="shared" si="6"/>
        <v>35794.448000000004</v>
      </c>
      <c r="Q46" s="233">
        <f t="shared" si="6"/>
        <v>38432.409</v>
      </c>
      <c r="R46" s="233">
        <f t="shared" si="6"/>
        <v>41972.378000000004</v>
      </c>
      <c r="S46" s="233">
        <f t="shared" si="6"/>
        <v>45690.638000000006</v>
      </c>
      <c r="T46" s="233">
        <f t="shared" si="6"/>
        <v>47372.662999999993</v>
      </c>
      <c r="U46" s="233">
        <f t="shared" si="6"/>
        <v>59758.5</v>
      </c>
      <c r="V46" s="233">
        <f t="shared" si="6"/>
        <v>61751.894999999997</v>
      </c>
      <c r="W46" s="233">
        <f t="shared" si="6"/>
        <v>65567.459000000003</v>
      </c>
      <c r="X46" s="233">
        <f t="shared" si="6"/>
        <v>69560.023000000001</v>
      </c>
      <c r="Y46" s="233">
        <f t="shared" si="6"/>
        <v>70786.255999999994</v>
      </c>
      <c r="Z46" s="233">
        <f t="shared" ref="Z46:AA46" si="7">SUM(Z48,Z86)</f>
        <v>73719.774999999994</v>
      </c>
      <c r="AA46" s="233">
        <f t="shared" si="7"/>
        <v>76030.578000000009</v>
      </c>
      <c r="AB46" s="259"/>
      <c r="AC46" s="259"/>
      <c r="AD46" s="259"/>
      <c r="AE46" s="259"/>
      <c r="AF46" s="259"/>
    </row>
    <row r="47" spans="3:32" x14ac:dyDescent="0.2">
      <c r="C47" s="177" t="s">
        <v>1</v>
      </c>
      <c r="D47" s="177" t="s">
        <v>829</v>
      </c>
      <c r="E47" s="199"/>
      <c r="F47" s="234">
        <f t="shared" ref="F47:H47" si="8">F46/F94</f>
        <v>0.36484730254813358</v>
      </c>
      <c r="G47" s="234">
        <f t="shared" si="8"/>
        <v>0.43235864549888336</v>
      </c>
      <c r="H47" s="234">
        <f t="shared" si="8"/>
        <v>0.41047837258992209</v>
      </c>
      <c r="I47" s="234">
        <f t="shared" ref="I47:AA47" si="9">I46/I94</f>
        <v>0.40784341006383479</v>
      </c>
      <c r="J47" s="234">
        <f t="shared" si="9"/>
        <v>0.40040146698373091</v>
      </c>
      <c r="K47" s="234">
        <f t="shared" si="9"/>
        <v>0.41100437040898469</v>
      </c>
      <c r="L47" s="234">
        <f t="shared" si="9"/>
        <v>0.41973066378622376</v>
      </c>
      <c r="M47" s="234">
        <f t="shared" si="9"/>
        <v>0.4412646502905388</v>
      </c>
      <c r="N47" s="234">
        <f t="shared" si="9"/>
        <v>0.40899281615168082</v>
      </c>
      <c r="O47" s="234">
        <f t="shared" si="9"/>
        <v>0.39783652072136683</v>
      </c>
      <c r="P47" s="234">
        <f t="shared" si="9"/>
        <v>0.39650080950219996</v>
      </c>
      <c r="Q47" s="234">
        <f t="shared" si="9"/>
        <v>0.40648790823455461</v>
      </c>
      <c r="R47" s="234">
        <f t="shared" si="9"/>
        <v>0.4449970161868062</v>
      </c>
      <c r="S47" s="234">
        <f t="shared" si="9"/>
        <v>0.44842412820240318</v>
      </c>
      <c r="T47" s="234">
        <f t="shared" si="9"/>
        <v>0.43081818560221075</v>
      </c>
      <c r="U47" s="234">
        <f t="shared" si="9"/>
        <v>0.48372292218912649</v>
      </c>
      <c r="V47" s="234">
        <f t="shared" si="9"/>
        <v>0.47425751600214799</v>
      </c>
      <c r="W47" s="234">
        <f t="shared" si="9"/>
        <v>0.47945441749580808</v>
      </c>
      <c r="X47" s="234">
        <f t="shared" si="9"/>
        <v>0.48324992644896025</v>
      </c>
      <c r="Y47" s="234">
        <f t="shared" si="9"/>
        <v>0.46983377967267581</v>
      </c>
      <c r="Z47" s="234">
        <f t="shared" si="9"/>
        <v>0.46909174525270153</v>
      </c>
      <c r="AA47" s="234">
        <f t="shared" si="9"/>
        <v>0.46386523662178158</v>
      </c>
      <c r="AB47" s="260"/>
      <c r="AC47" s="260"/>
      <c r="AD47" s="260"/>
      <c r="AE47" s="260"/>
      <c r="AF47" s="260"/>
    </row>
    <row r="48" spans="3:32" s="226" customFormat="1" x14ac:dyDescent="0.2">
      <c r="C48" s="200" t="s">
        <v>84</v>
      </c>
      <c r="D48" s="200" t="s">
        <v>867</v>
      </c>
      <c r="E48" s="180" t="s">
        <v>35</v>
      </c>
      <c r="F48" s="223">
        <v>22088.469000000001</v>
      </c>
      <c r="G48" s="223">
        <v>23960.822999999997</v>
      </c>
      <c r="H48" s="223">
        <v>25102.266</v>
      </c>
      <c r="I48" s="223">
        <v>25955.928</v>
      </c>
      <c r="J48" s="223">
        <v>26658.732</v>
      </c>
      <c r="K48" s="223">
        <v>27686.819</v>
      </c>
      <c r="L48" s="223">
        <v>28492.829999999998</v>
      </c>
      <c r="M48" s="223">
        <v>29582.473000000002</v>
      </c>
      <c r="N48" s="223">
        <v>30049.083000000002</v>
      </c>
      <c r="O48" s="223">
        <v>30703.613000000001</v>
      </c>
      <c r="P48" s="223">
        <v>32069.197000000004</v>
      </c>
      <c r="Q48" s="223">
        <v>34600.288999999997</v>
      </c>
      <c r="R48" s="223">
        <v>37895.26</v>
      </c>
      <c r="S48" s="223">
        <v>41993.609000000004</v>
      </c>
      <c r="T48" s="223">
        <v>43290.605999999992</v>
      </c>
      <c r="U48" s="223">
        <v>53054.455999999998</v>
      </c>
      <c r="V48" s="224">
        <v>56476.917999999998</v>
      </c>
      <c r="W48" s="223">
        <v>58264.887999999999</v>
      </c>
      <c r="X48" s="223">
        <v>60791.567999999999</v>
      </c>
      <c r="Y48" s="225">
        <v>64325.801999999989</v>
      </c>
      <c r="Z48" s="225">
        <v>67278.065999999992</v>
      </c>
      <c r="AA48" s="225">
        <v>69517.872000000003</v>
      </c>
      <c r="AB48" s="261"/>
      <c r="AC48" s="261"/>
      <c r="AD48" s="261"/>
      <c r="AE48" s="261"/>
      <c r="AF48" s="261"/>
    </row>
    <row r="49" spans="3:32" s="226" customFormat="1" x14ac:dyDescent="0.2">
      <c r="C49" s="196" t="s">
        <v>9</v>
      </c>
      <c r="D49" s="196" t="s">
        <v>868</v>
      </c>
      <c r="E49" s="182" t="s">
        <v>85</v>
      </c>
      <c r="F49" s="228">
        <v>5284.5420000000004</v>
      </c>
      <c r="G49" s="228">
        <v>5671.4629999999997</v>
      </c>
      <c r="H49" s="228">
        <v>5992.8159999999998</v>
      </c>
      <c r="I49" s="228">
        <v>6137.1660000000002</v>
      </c>
      <c r="J49" s="227">
        <v>6278.5010000000002</v>
      </c>
      <c r="K49" s="227">
        <v>6652.2539999999999</v>
      </c>
      <c r="L49" s="227">
        <v>6923.92</v>
      </c>
      <c r="M49" s="228">
        <v>7273.7610000000004</v>
      </c>
      <c r="N49" s="228">
        <v>7696.5</v>
      </c>
      <c r="O49" s="228">
        <v>8081.5360000000001</v>
      </c>
      <c r="P49" s="228">
        <v>8524.5450000000001</v>
      </c>
      <c r="Q49" s="228">
        <v>9761.7060000000001</v>
      </c>
      <c r="R49" s="228">
        <v>10620.39</v>
      </c>
      <c r="S49" s="228">
        <v>11411.35</v>
      </c>
      <c r="T49" s="228">
        <v>11895.741</v>
      </c>
      <c r="U49" s="228">
        <v>13550.98</v>
      </c>
      <c r="V49" s="231">
        <v>14847.296</v>
      </c>
      <c r="W49" s="228">
        <v>16046.188</v>
      </c>
      <c r="X49" s="228">
        <v>16358.281999999999</v>
      </c>
      <c r="Y49" s="232">
        <v>17118.792999999998</v>
      </c>
      <c r="Z49" s="232">
        <v>17519.112000000001</v>
      </c>
      <c r="AA49" s="232">
        <v>18026.105</v>
      </c>
      <c r="AB49" s="231"/>
      <c r="AC49" s="231"/>
      <c r="AD49" s="231"/>
      <c r="AE49" s="231"/>
      <c r="AF49" s="231"/>
    </row>
    <row r="50" spans="3:32" s="226" customFormat="1" x14ac:dyDescent="0.2">
      <c r="C50" s="189" t="s">
        <v>25</v>
      </c>
      <c r="D50" s="189" t="s">
        <v>869</v>
      </c>
      <c r="E50" s="182" t="s">
        <v>86</v>
      </c>
      <c r="F50" s="227">
        <v>3960.64</v>
      </c>
      <c r="G50" s="227">
        <v>4143.7849999999999</v>
      </c>
      <c r="H50" s="227">
        <v>4380.3810000000003</v>
      </c>
      <c r="I50" s="227">
        <v>4408.723</v>
      </c>
      <c r="J50" s="227">
        <v>4588.6279999999997</v>
      </c>
      <c r="K50" s="227">
        <v>4811.4489999999996</v>
      </c>
      <c r="L50" s="227">
        <v>4974.7560000000003</v>
      </c>
      <c r="M50" s="227">
        <v>5212.3410000000003</v>
      </c>
      <c r="N50" s="227">
        <v>5511.0770000000002</v>
      </c>
      <c r="O50" s="227">
        <v>5807.4849999999997</v>
      </c>
      <c r="P50" s="227">
        <v>6280.9409999999998</v>
      </c>
      <c r="Q50" s="227">
        <v>7060.9570000000003</v>
      </c>
      <c r="R50" s="227">
        <v>7744.8140000000003</v>
      </c>
      <c r="S50" s="227">
        <v>8152.085</v>
      </c>
      <c r="T50" s="227">
        <v>8499.9860000000008</v>
      </c>
      <c r="U50" s="227">
        <v>9744.0689999999995</v>
      </c>
      <c r="V50" s="229">
        <v>10524.509</v>
      </c>
      <c r="W50" s="227">
        <v>11494.287</v>
      </c>
      <c r="X50" s="227">
        <v>11891.455</v>
      </c>
      <c r="Y50" s="230">
        <v>12344.816999999999</v>
      </c>
      <c r="Z50" s="230">
        <v>12616.299000000001</v>
      </c>
      <c r="AA50" s="230">
        <v>12965.170999999998</v>
      </c>
      <c r="AB50" s="229"/>
      <c r="AC50" s="229"/>
      <c r="AD50" s="229"/>
      <c r="AE50" s="229"/>
      <c r="AF50" s="229"/>
    </row>
    <row r="51" spans="3:32" s="226" customFormat="1" x14ac:dyDescent="0.2">
      <c r="C51" s="189" t="s">
        <v>26</v>
      </c>
      <c r="D51" s="189" t="s">
        <v>870</v>
      </c>
      <c r="E51" s="182" t="s">
        <v>87</v>
      </c>
      <c r="F51" s="227">
        <v>1323.902</v>
      </c>
      <c r="G51" s="227">
        <v>1527.6780000000001</v>
      </c>
      <c r="H51" s="227">
        <v>1612.4349999999999</v>
      </c>
      <c r="I51" s="227">
        <v>1728.443</v>
      </c>
      <c r="J51" s="227">
        <v>1689.873</v>
      </c>
      <c r="K51" s="227">
        <v>1840.8050000000001</v>
      </c>
      <c r="L51" s="227">
        <v>1949.164</v>
      </c>
      <c r="M51" s="227">
        <v>2061.42</v>
      </c>
      <c r="N51" s="227">
        <v>2185.4229999999998</v>
      </c>
      <c r="O51" s="227">
        <v>2274.0509999999999</v>
      </c>
      <c r="P51" s="227">
        <v>2243.6039999999998</v>
      </c>
      <c r="Q51" s="227">
        <v>2700.7489999999998</v>
      </c>
      <c r="R51" s="227">
        <v>2875.576</v>
      </c>
      <c r="S51" s="227">
        <v>3259.2649999999999</v>
      </c>
      <c r="T51" s="227">
        <v>3395.7550000000001</v>
      </c>
      <c r="U51" s="227">
        <v>3806.9110000000001</v>
      </c>
      <c r="V51" s="229">
        <v>4322.7870000000003</v>
      </c>
      <c r="W51" s="227">
        <v>4551.9009999999998</v>
      </c>
      <c r="X51" s="227">
        <v>4466.8270000000002</v>
      </c>
      <c r="Y51" s="230">
        <v>4773.9759999999997</v>
      </c>
      <c r="Z51" s="230">
        <v>4902.8130000000001</v>
      </c>
      <c r="AA51" s="230">
        <v>5060.9340000000002</v>
      </c>
      <c r="AB51" s="229"/>
      <c r="AC51" s="229"/>
      <c r="AD51" s="229"/>
      <c r="AE51" s="229"/>
      <c r="AF51" s="229"/>
    </row>
    <row r="52" spans="3:32" s="226" customFormat="1" x14ac:dyDescent="0.2">
      <c r="C52" s="196" t="s">
        <v>10</v>
      </c>
      <c r="D52" s="196" t="s">
        <v>871</v>
      </c>
      <c r="E52" s="182" t="s">
        <v>88</v>
      </c>
      <c r="F52" s="228">
        <v>3346.2840000000001</v>
      </c>
      <c r="G52" s="228">
        <v>3900.2820000000002</v>
      </c>
      <c r="H52" s="228">
        <v>4071.8690000000001</v>
      </c>
      <c r="I52" s="228">
        <v>4205.2820000000002</v>
      </c>
      <c r="J52" s="227">
        <v>4293.34</v>
      </c>
      <c r="K52" s="227">
        <v>4301.8649999999998</v>
      </c>
      <c r="L52" s="227">
        <v>4391.1279999999997</v>
      </c>
      <c r="M52" s="228">
        <v>4730.9189999999999</v>
      </c>
      <c r="N52" s="228">
        <v>4524.9930000000004</v>
      </c>
      <c r="O52" s="228">
        <v>4837.3959999999997</v>
      </c>
      <c r="P52" s="228">
        <v>4894.7470000000003</v>
      </c>
      <c r="Q52" s="228">
        <v>5092.42</v>
      </c>
      <c r="R52" s="228">
        <v>5154.7280000000001</v>
      </c>
      <c r="S52" s="228">
        <v>5718.57</v>
      </c>
      <c r="T52" s="228">
        <v>6599.95</v>
      </c>
      <c r="U52" s="228">
        <v>6675.6769999999997</v>
      </c>
      <c r="V52" s="231">
        <v>7422.96</v>
      </c>
      <c r="W52" s="228">
        <v>7801.83</v>
      </c>
      <c r="X52" s="228">
        <v>8865.3860000000004</v>
      </c>
      <c r="Y52" s="232">
        <v>9503.018</v>
      </c>
      <c r="Z52" s="232">
        <v>9038.4979999999996</v>
      </c>
      <c r="AA52" s="232">
        <v>9303.4619999999995</v>
      </c>
      <c r="AB52" s="231"/>
      <c r="AC52" s="231"/>
      <c r="AD52" s="231"/>
      <c r="AE52" s="231"/>
      <c r="AF52" s="231"/>
    </row>
    <row r="53" spans="3:32" s="226" customFormat="1" x14ac:dyDescent="0.2">
      <c r="C53" s="196" t="s">
        <v>28</v>
      </c>
      <c r="D53" s="196" t="s">
        <v>872</v>
      </c>
      <c r="E53" s="182" t="s">
        <v>89</v>
      </c>
      <c r="F53" s="228">
        <v>81.807000000000002</v>
      </c>
      <c r="G53" s="228">
        <v>76.710999999999999</v>
      </c>
      <c r="H53" s="228">
        <v>97.74</v>
      </c>
      <c r="I53" s="228">
        <v>105.518</v>
      </c>
      <c r="J53" s="227">
        <v>99.14</v>
      </c>
      <c r="K53" s="227">
        <v>116.642</v>
      </c>
      <c r="L53" s="227">
        <v>110.69</v>
      </c>
      <c r="M53" s="227">
        <v>103.682</v>
      </c>
      <c r="N53" s="227">
        <v>131.00200000000001</v>
      </c>
      <c r="O53" s="227">
        <v>89.031999999999996</v>
      </c>
      <c r="P53" s="227">
        <v>151.59300000000002</v>
      </c>
      <c r="Q53" s="227">
        <v>158.99100000000001</v>
      </c>
      <c r="R53" s="227">
        <v>159.70800000000003</v>
      </c>
      <c r="S53" s="227">
        <v>173.96899999999999</v>
      </c>
      <c r="T53" s="227">
        <v>133.32</v>
      </c>
      <c r="U53" s="227">
        <v>101.64399999999999</v>
      </c>
      <c r="V53" s="229">
        <v>179.17499999999998</v>
      </c>
      <c r="W53" s="227">
        <v>209.64000000000001</v>
      </c>
      <c r="X53" s="227">
        <v>164.15600000000001</v>
      </c>
      <c r="Y53" s="230">
        <v>205.64099999999999</v>
      </c>
      <c r="Z53" s="230">
        <v>234.636</v>
      </c>
      <c r="AA53" s="230">
        <v>244.49</v>
      </c>
      <c r="AB53" s="229"/>
      <c r="AC53" s="229"/>
      <c r="AD53" s="229"/>
      <c r="AE53" s="229"/>
      <c r="AF53" s="229"/>
    </row>
    <row r="54" spans="3:32" x14ac:dyDescent="0.2">
      <c r="C54" s="201" t="s">
        <v>90</v>
      </c>
      <c r="D54" s="201" t="s">
        <v>873</v>
      </c>
      <c r="E54" s="182" t="s">
        <v>91</v>
      </c>
      <c r="F54" s="228">
        <v>62.555</v>
      </c>
      <c r="G54" s="228">
        <v>67.953999999999994</v>
      </c>
      <c r="H54" s="228">
        <v>75.834999999999994</v>
      </c>
      <c r="I54" s="228">
        <v>78.894000000000005</v>
      </c>
      <c r="J54" s="227">
        <v>89.799000000000007</v>
      </c>
      <c r="K54" s="227">
        <v>93.697999999999993</v>
      </c>
      <c r="L54" s="227">
        <v>80.685000000000002</v>
      </c>
      <c r="M54" s="228">
        <v>102.843</v>
      </c>
      <c r="N54" s="228">
        <v>108.236</v>
      </c>
      <c r="O54" s="228">
        <v>63.567999999999998</v>
      </c>
      <c r="P54" s="228">
        <v>125.41500000000001</v>
      </c>
      <c r="Q54" s="228">
        <v>134.56700000000001</v>
      </c>
      <c r="R54" s="228">
        <v>134.59800000000001</v>
      </c>
      <c r="S54" s="228">
        <v>147.9</v>
      </c>
      <c r="T54" s="228">
        <v>120.628</v>
      </c>
      <c r="U54" s="228">
        <v>95.8</v>
      </c>
      <c r="V54" s="231">
        <v>140.87799999999999</v>
      </c>
      <c r="W54" s="228">
        <v>156.10300000000001</v>
      </c>
      <c r="X54" s="228">
        <v>164.15600000000001</v>
      </c>
      <c r="Y54" s="232">
        <v>205.64099999999999</v>
      </c>
      <c r="Z54" s="232">
        <v>234.636</v>
      </c>
      <c r="AA54" s="232">
        <v>244.49</v>
      </c>
      <c r="AB54" s="231"/>
      <c r="AC54" s="231"/>
      <c r="AD54" s="231"/>
      <c r="AE54" s="231"/>
      <c r="AF54" s="231"/>
    </row>
    <row r="55" spans="3:32" x14ac:dyDescent="0.2">
      <c r="C55" s="201" t="s">
        <v>92</v>
      </c>
      <c r="D55" s="201" t="s">
        <v>840</v>
      </c>
      <c r="E55" s="182" t="s">
        <v>44</v>
      </c>
      <c r="F55" s="228">
        <v>19.251999999999999</v>
      </c>
      <c r="G55" s="228">
        <v>8.7569999999999997</v>
      </c>
      <c r="H55" s="228">
        <v>21.905000000000001</v>
      </c>
      <c r="I55" s="228">
        <v>26.623999999999999</v>
      </c>
      <c r="J55" s="227">
        <v>9.3409999999999993</v>
      </c>
      <c r="K55" s="227">
        <v>22.943999999999999</v>
      </c>
      <c r="L55" s="227">
        <v>30.004999999999999</v>
      </c>
      <c r="M55" s="228">
        <v>0.83899999999999997</v>
      </c>
      <c r="N55" s="228">
        <v>22.765999999999998</v>
      </c>
      <c r="O55" s="228">
        <v>25.463999999999999</v>
      </c>
      <c r="P55" s="228">
        <v>26.178000000000001</v>
      </c>
      <c r="Q55" s="228">
        <v>24.423999999999999</v>
      </c>
      <c r="R55" s="228">
        <v>25.11</v>
      </c>
      <c r="S55" s="228">
        <v>26.068999999999999</v>
      </c>
      <c r="T55" s="228">
        <v>12.692</v>
      </c>
      <c r="U55" s="228">
        <v>5.8440000000000003</v>
      </c>
      <c r="V55" s="231">
        <v>38.296999999999997</v>
      </c>
      <c r="W55" s="228">
        <v>53.536999999999999</v>
      </c>
      <c r="X55" s="228">
        <v>0</v>
      </c>
      <c r="Y55" s="232">
        <v>0</v>
      </c>
      <c r="Z55" s="232">
        <v>0</v>
      </c>
      <c r="AA55" s="232">
        <v>0</v>
      </c>
      <c r="AB55" s="231"/>
      <c r="AC55" s="231"/>
      <c r="AD55" s="231"/>
      <c r="AE55" s="231"/>
      <c r="AF55" s="231"/>
    </row>
    <row r="56" spans="3:32" s="226" customFormat="1" x14ac:dyDescent="0.2">
      <c r="C56" s="196" t="s">
        <v>11</v>
      </c>
      <c r="D56" s="196" t="s">
        <v>874</v>
      </c>
      <c r="E56" s="182" t="s">
        <v>93</v>
      </c>
      <c r="F56" s="228">
        <v>919.86900000000003</v>
      </c>
      <c r="G56" s="228">
        <v>877.72799999999995</v>
      </c>
      <c r="H56" s="228">
        <v>782.77</v>
      </c>
      <c r="I56" s="228">
        <v>878.18899999999996</v>
      </c>
      <c r="J56" s="227">
        <v>892.34199999999998</v>
      </c>
      <c r="K56" s="227">
        <v>1079.5999999999999</v>
      </c>
      <c r="L56" s="227">
        <v>1066.82</v>
      </c>
      <c r="M56" s="228">
        <v>949.99</v>
      </c>
      <c r="N56" s="228">
        <v>854.73</v>
      </c>
      <c r="O56" s="228">
        <v>876.726</v>
      </c>
      <c r="P56" s="228">
        <v>879.05700000000002</v>
      </c>
      <c r="Q56" s="228">
        <v>928.1</v>
      </c>
      <c r="R56" s="228">
        <v>1240.3530000000001</v>
      </c>
      <c r="S56" s="228">
        <v>1369.152</v>
      </c>
      <c r="T56" s="228">
        <v>1196.4079999999999</v>
      </c>
      <c r="U56" s="228">
        <v>4196.05</v>
      </c>
      <c r="V56" s="231">
        <v>2208.7020000000002</v>
      </c>
      <c r="W56" s="228">
        <v>1751.075</v>
      </c>
      <c r="X56" s="228">
        <v>1575.806</v>
      </c>
      <c r="Y56" s="232">
        <v>1229.8119999999999</v>
      </c>
      <c r="Z56" s="232">
        <v>1175.94</v>
      </c>
      <c r="AA56" s="232">
        <v>1063.347</v>
      </c>
      <c r="AB56" s="231"/>
      <c r="AC56" s="231"/>
      <c r="AD56" s="231"/>
      <c r="AE56" s="231"/>
      <c r="AF56" s="231"/>
    </row>
    <row r="57" spans="3:32" s="226" customFormat="1" x14ac:dyDescent="0.2">
      <c r="C57" s="189" t="s">
        <v>94</v>
      </c>
      <c r="D57" s="189" t="s">
        <v>875</v>
      </c>
      <c r="E57" s="182" t="s">
        <v>95</v>
      </c>
      <c r="F57" s="228">
        <v>325.99700000000001</v>
      </c>
      <c r="G57" s="228">
        <v>210.51199999999997</v>
      </c>
      <c r="H57" s="228">
        <v>196.977</v>
      </c>
      <c r="I57" s="228">
        <v>151.489</v>
      </c>
      <c r="J57" s="227">
        <v>120.155</v>
      </c>
      <c r="K57" s="227">
        <v>138.03700000000001</v>
      </c>
      <c r="L57" s="227">
        <v>91.73</v>
      </c>
      <c r="M57" s="228">
        <v>68.584999999999994</v>
      </c>
      <c r="N57" s="228">
        <v>57.859000000000002</v>
      </c>
      <c r="O57" s="228">
        <v>92.421000000000006</v>
      </c>
      <c r="P57" s="228">
        <v>89.744088000000005</v>
      </c>
      <c r="Q57" s="228">
        <v>126.425</v>
      </c>
      <c r="R57" s="228">
        <v>121.456</v>
      </c>
      <c r="S57" s="228">
        <v>108.738</v>
      </c>
      <c r="T57" s="228">
        <v>169.26400000000001</v>
      </c>
      <c r="U57" s="228">
        <v>143.57499999999999</v>
      </c>
      <c r="V57" s="231">
        <v>204.78800000000001</v>
      </c>
      <c r="W57" s="228">
        <v>185.05099999999999</v>
      </c>
      <c r="X57" s="228">
        <v>272.15600000000001</v>
      </c>
      <c r="Y57" s="232">
        <v>175.75700000000001</v>
      </c>
      <c r="Z57" s="232">
        <v>283.21199999999999</v>
      </c>
      <c r="AA57" s="232">
        <v>155.63300000000001</v>
      </c>
      <c r="AB57" s="231"/>
      <c r="AC57" s="231"/>
      <c r="AD57" s="231"/>
      <c r="AE57" s="231"/>
      <c r="AF57" s="231"/>
    </row>
    <row r="58" spans="3:32" s="226" customFormat="1" x14ac:dyDescent="0.2">
      <c r="C58" s="189" t="s">
        <v>96</v>
      </c>
      <c r="D58" s="189" t="s">
        <v>876</v>
      </c>
      <c r="E58" s="182" t="s">
        <v>97</v>
      </c>
      <c r="F58" s="228">
        <v>385.93099999999993</v>
      </c>
      <c r="G58" s="228">
        <v>233.392</v>
      </c>
      <c r="H58" s="228">
        <v>309.87900000000002</v>
      </c>
      <c r="I58" s="228">
        <v>240.35299999999989</v>
      </c>
      <c r="J58" s="227">
        <v>237.51200000000003</v>
      </c>
      <c r="K58" s="227">
        <v>227.62699999999998</v>
      </c>
      <c r="L58" s="227">
        <v>238.87999999999997</v>
      </c>
      <c r="M58" s="228">
        <v>261.46000000000004</v>
      </c>
      <c r="N58" s="228">
        <v>242.32099999999997</v>
      </c>
      <c r="O58" s="228">
        <v>187.64400000000001</v>
      </c>
      <c r="P58" s="228">
        <v>202.05788999999999</v>
      </c>
      <c r="Q58" s="228">
        <v>235.51500000000001</v>
      </c>
      <c r="R58" s="228">
        <v>266.12200000000001</v>
      </c>
      <c r="S58" s="228">
        <v>287.52800000000002</v>
      </c>
      <c r="T58" s="228">
        <v>322.75900000000001</v>
      </c>
      <c r="U58" s="228">
        <v>329.286</v>
      </c>
      <c r="V58" s="231">
        <v>338.33499999999998</v>
      </c>
      <c r="W58" s="228">
        <v>352.851</v>
      </c>
      <c r="X58" s="228">
        <v>366.17599999999999</v>
      </c>
      <c r="Y58" s="232">
        <v>379.71300000000002</v>
      </c>
      <c r="Z58" s="232">
        <v>385.60399999999998</v>
      </c>
      <c r="AA58" s="232">
        <v>391.49299999999999</v>
      </c>
      <c r="AB58" s="231"/>
      <c r="AC58" s="231"/>
      <c r="AD58" s="231"/>
      <c r="AE58" s="231"/>
      <c r="AF58" s="231"/>
    </row>
    <row r="59" spans="3:32" s="226" customFormat="1" x14ac:dyDescent="0.2">
      <c r="C59" s="187" t="s">
        <v>98</v>
      </c>
      <c r="D59" s="187" t="s">
        <v>877</v>
      </c>
      <c r="E59" s="182" t="s">
        <v>99</v>
      </c>
      <c r="F59" s="228">
        <v>215.26200000000003</v>
      </c>
      <c r="G59" s="228">
        <v>45.002999999999986</v>
      </c>
      <c r="H59" s="228">
        <v>109.405</v>
      </c>
      <c r="I59" s="228">
        <v>32.588000000000022</v>
      </c>
      <c r="J59" s="227">
        <v>16.189999999999969</v>
      </c>
      <c r="K59" s="227">
        <v>7.4410000000000593</v>
      </c>
      <c r="L59" s="227">
        <v>67.549000000000007</v>
      </c>
      <c r="M59" s="227">
        <v>8.5370000000000061</v>
      </c>
      <c r="N59" s="227">
        <v>9.6329999999999991</v>
      </c>
      <c r="O59" s="227">
        <v>9.0510000000000002</v>
      </c>
      <c r="P59" s="227">
        <v>9.0152359999999998</v>
      </c>
      <c r="Q59" s="227">
        <v>10.593</v>
      </c>
      <c r="R59" s="227">
        <v>11.407999999999999</v>
      </c>
      <c r="S59" s="227">
        <v>0</v>
      </c>
      <c r="T59" s="227">
        <v>0</v>
      </c>
      <c r="U59" s="227">
        <v>0.88</v>
      </c>
      <c r="V59" s="229">
        <v>16.367000000000001</v>
      </c>
      <c r="W59" s="227">
        <v>16.888999999999999</v>
      </c>
      <c r="X59" s="227">
        <v>18.614000000000001</v>
      </c>
      <c r="Y59" s="230">
        <v>25.611000000000001</v>
      </c>
      <c r="Z59" s="230">
        <v>25.611000000000001</v>
      </c>
      <c r="AA59" s="230">
        <v>25.611000000000001</v>
      </c>
      <c r="AB59" s="229"/>
      <c r="AC59" s="229"/>
      <c r="AD59" s="229"/>
      <c r="AE59" s="229"/>
      <c r="AF59" s="229"/>
    </row>
    <row r="60" spans="3:32" s="226" customFormat="1" x14ac:dyDescent="0.2">
      <c r="C60" s="187" t="s">
        <v>100</v>
      </c>
      <c r="D60" s="187" t="s">
        <v>878</v>
      </c>
      <c r="E60" s="182" t="s">
        <v>101</v>
      </c>
      <c r="F60" s="228">
        <v>165.25700000000001</v>
      </c>
      <c r="G60" s="228">
        <v>182.41499999999999</v>
      </c>
      <c r="H60" s="228">
        <v>193.84299999999999</v>
      </c>
      <c r="I60" s="228">
        <v>200.131</v>
      </c>
      <c r="J60" s="227">
        <v>214.19</v>
      </c>
      <c r="K60" s="227">
        <v>214.18800000000002</v>
      </c>
      <c r="L60" s="227">
        <v>163.78100000000001</v>
      </c>
      <c r="M60" s="228">
        <v>246.755</v>
      </c>
      <c r="N60" s="228">
        <v>228.69</v>
      </c>
      <c r="O60" s="228">
        <v>169.77699999999999</v>
      </c>
      <c r="P60" s="228">
        <v>185.22223500000001</v>
      </c>
      <c r="Q60" s="228">
        <v>217.41900000000001</v>
      </c>
      <c r="R60" s="228">
        <v>246.37199999999999</v>
      </c>
      <c r="S60" s="228">
        <v>270.548</v>
      </c>
      <c r="T60" s="228">
        <v>310.07600000000002</v>
      </c>
      <c r="U60" s="228">
        <v>321.911</v>
      </c>
      <c r="V60" s="231">
        <v>315.90299999999996</v>
      </c>
      <c r="W60" s="228">
        <v>329.59699999999998</v>
      </c>
      <c r="X60" s="228">
        <v>341.56200000000001</v>
      </c>
      <c r="Y60" s="232">
        <v>346</v>
      </c>
      <c r="Z60" s="232">
        <v>352</v>
      </c>
      <c r="AA60" s="232">
        <v>358</v>
      </c>
      <c r="AB60" s="231"/>
      <c r="AC60" s="231"/>
      <c r="AD60" s="231"/>
      <c r="AE60" s="231"/>
      <c r="AF60" s="231"/>
    </row>
    <row r="61" spans="3:32" s="226" customFormat="1" x14ac:dyDescent="0.2">
      <c r="C61" s="189" t="s">
        <v>102</v>
      </c>
      <c r="D61" s="189" t="s">
        <v>412</v>
      </c>
      <c r="E61" s="182" t="s">
        <v>103</v>
      </c>
      <c r="F61" s="228">
        <v>207.94100000000014</v>
      </c>
      <c r="G61" s="228">
        <v>433.82400000000001</v>
      </c>
      <c r="H61" s="228">
        <v>275.91399999999999</v>
      </c>
      <c r="I61" s="228">
        <v>486.34700000000004</v>
      </c>
      <c r="J61" s="227">
        <v>534.67499999999995</v>
      </c>
      <c r="K61" s="227">
        <v>713.93599999999992</v>
      </c>
      <c r="L61" s="227">
        <v>736.20999999999992</v>
      </c>
      <c r="M61" s="228">
        <v>619.94499999999994</v>
      </c>
      <c r="N61" s="228">
        <v>554.54999999999995</v>
      </c>
      <c r="O61" s="228">
        <v>596.66099999999994</v>
      </c>
      <c r="P61" s="228">
        <v>587.25502200000005</v>
      </c>
      <c r="Q61" s="228">
        <v>566.16000000000008</v>
      </c>
      <c r="R61" s="228">
        <v>852.77500000000009</v>
      </c>
      <c r="S61" s="228">
        <v>972.88599999999997</v>
      </c>
      <c r="T61" s="228">
        <v>704.38499999999976</v>
      </c>
      <c r="U61" s="228">
        <v>3723.1890000000003</v>
      </c>
      <c r="V61" s="231">
        <v>1665.5790000000002</v>
      </c>
      <c r="W61" s="228">
        <v>1213.1730000000002</v>
      </c>
      <c r="X61" s="228">
        <v>937.47400000000005</v>
      </c>
      <c r="Y61" s="232">
        <v>674.34199999999998</v>
      </c>
      <c r="Z61" s="232">
        <v>507.12400000000002</v>
      </c>
      <c r="AA61" s="232">
        <v>516.221</v>
      </c>
      <c r="AB61" s="231"/>
      <c r="AC61" s="231"/>
      <c r="AD61" s="231"/>
      <c r="AE61" s="231"/>
      <c r="AF61" s="231"/>
    </row>
    <row r="62" spans="3:32" s="226" customFormat="1" x14ac:dyDescent="0.2">
      <c r="C62" s="196" t="s">
        <v>104</v>
      </c>
      <c r="D62" s="196" t="s">
        <v>879</v>
      </c>
      <c r="E62" s="182" t="s">
        <v>73</v>
      </c>
      <c r="F62" s="228">
        <v>927.41600000000005</v>
      </c>
      <c r="G62" s="228">
        <v>934.21600000000001</v>
      </c>
      <c r="H62" s="228">
        <v>884.32500000000005</v>
      </c>
      <c r="I62" s="228">
        <v>1106.8720000000001</v>
      </c>
      <c r="J62" s="227">
        <v>1312.874</v>
      </c>
      <c r="K62" s="227">
        <v>1418.299</v>
      </c>
      <c r="L62" s="227">
        <v>1473.999</v>
      </c>
      <c r="M62" s="228">
        <v>1408.8109999999999</v>
      </c>
      <c r="N62" s="228">
        <v>1373.232</v>
      </c>
      <c r="O62" s="228">
        <v>1220.3779999999999</v>
      </c>
      <c r="P62" s="228">
        <v>1209.7619999999999</v>
      </c>
      <c r="Q62" s="228">
        <v>1164.961</v>
      </c>
      <c r="R62" s="228">
        <v>1104.6590000000001</v>
      </c>
      <c r="S62" s="228">
        <v>1099.173</v>
      </c>
      <c r="T62" s="228">
        <v>1139.048</v>
      </c>
      <c r="U62" s="228">
        <v>1428.0319999999999</v>
      </c>
      <c r="V62" s="231">
        <v>1850.0450000000001</v>
      </c>
      <c r="W62" s="228">
        <v>2118.558</v>
      </c>
      <c r="X62" s="228">
        <v>2382.038</v>
      </c>
      <c r="Y62" s="232">
        <v>2723.0129999999999</v>
      </c>
      <c r="Z62" s="232">
        <v>3190.788</v>
      </c>
      <c r="AA62" s="232">
        <v>3534.5169999999998</v>
      </c>
      <c r="AB62" s="231"/>
      <c r="AC62" s="231"/>
      <c r="AD62" s="231"/>
      <c r="AE62" s="231"/>
      <c r="AF62" s="231"/>
    </row>
    <row r="63" spans="3:32" s="226" customFormat="1" x14ac:dyDescent="0.2">
      <c r="C63" s="201" t="s">
        <v>12</v>
      </c>
      <c r="D63" s="201" t="s">
        <v>860</v>
      </c>
      <c r="E63" s="182" t="s">
        <v>77</v>
      </c>
      <c r="F63" s="228">
        <v>927.41600000000005</v>
      </c>
      <c r="G63" s="228">
        <v>934.21600000000001</v>
      </c>
      <c r="H63" s="228">
        <v>884.32500000000005</v>
      </c>
      <c r="I63" s="228">
        <v>1106.8720000000001</v>
      </c>
      <c r="J63" s="227">
        <v>1312.874</v>
      </c>
      <c r="K63" s="227">
        <v>1418.299</v>
      </c>
      <c r="L63" s="227">
        <v>1473.999</v>
      </c>
      <c r="M63" s="228">
        <v>1408.8109999999999</v>
      </c>
      <c r="N63" s="228">
        <v>1373.232</v>
      </c>
      <c r="O63" s="228">
        <v>1220.3779999999999</v>
      </c>
      <c r="P63" s="228">
        <v>1209.7619999999999</v>
      </c>
      <c r="Q63" s="228">
        <v>1164.961</v>
      </c>
      <c r="R63" s="228">
        <v>1104.6590000000001</v>
      </c>
      <c r="S63" s="228">
        <v>1099.173</v>
      </c>
      <c r="T63" s="228">
        <v>1139.048</v>
      </c>
      <c r="U63" s="228">
        <v>1428.0319999999999</v>
      </c>
      <c r="V63" s="231">
        <v>1850.0450000000001</v>
      </c>
      <c r="W63" s="228">
        <v>2118.558</v>
      </c>
      <c r="X63" s="228">
        <v>2382.038</v>
      </c>
      <c r="Y63" s="232">
        <v>2723.0129999999999</v>
      </c>
      <c r="Z63" s="232">
        <v>3190.788</v>
      </c>
      <c r="AA63" s="232">
        <v>3534.5169999999998</v>
      </c>
      <c r="AB63" s="231"/>
      <c r="AC63" s="231"/>
      <c r="AD63" s="231"/>
      <c r="AE63" s="231"/>
      <c r="AF63" s="231"/>
    </row>
    <row r="64" spans="3:32" s="226" customFormat="1" x14ac:dyDescent="0.2">
      <c r="C64" s="201" t="s">
        <v>105</v>
      </c>
      <c r="D64" s="201" t="s">
        <v>880</v>
      </c>
      <c r="E64" s="182" t="s">
        <v>106</v>
      </c>
      <c r="F64" s="228">
        <v>0</v>
      </c>
      <c r="G64" s="228">
        <v>0</v>
      </c>
      <c r="H64" s="228">
        <v>0</v>
      </c>
      <c r="I64" s="228">
        <v>0</v>
      </c>
      <c r="J64" s="227">
        <v>0</v>
      </c>
      <c r="K64" s="227">
        <v>0</v>
      </c>
      <c r="L64" s="227">
        <v>0</v>
      </c>
      <c r="M64" s="227">
        <v>0</v>
      </c>
      <c r="N64" s="227">
        <v>0</v>
      </c>
      <c r="O64" s="227">
        <v>0</v>
      </c>
      <c r="P64" s="227">
        <v>0</v>
      </c>
      <c r="Q64" s="227">
        <v>0</v>
      </c>
      <c r="R64" s="227">
        <v>0</v>
      </c>
      <c r="S64" s="227">
        <v>0</v>
      </c>
      <c r="T64" s="227">
        <v>0</v>
      </c>
      <c r="U64" s="227">
        <v>0</v>
      </c>
      <c r="V64" s="229">
        <v>0</v>
      </c>
      <c r="W64" s="227">
        <v>0</v>
      </c>
      <c r="X64" s="227">
        <v>0</v>
      </c>
      <c r="Y64" s="230">
        <v>0</v>
      </c>
      <c r="Z64" s="230">
        <v>0</v>
      </c>
      <c r="AA64" s="230">
        <v>0</v>
      </c>
      <c r="AB64" s="229"/>
      <c r="AC64" s="229"/>
      <c r="AD64" s="229"/>
      <c r="AE64" s="229"/>
      <c r="AF64" s="229"/>
    </row>
    <row r="65" spans="3:32" s="226" customFormat="1" x14ac:dyDescent="0.2">
      <c r="C65" s="196" t="s">
        <v>13</v>
      </c>
      <c r="D65" s="196" t="s">
        <v>881</v>
      </c>
      <c r="E65" s="182" t="s">
        <v>107</v>
      </c>
      <c r="F65" s="228">
        <v>10534.790999999999</v>
      </c>
      <c r="G65" s="228">
        <v>11381.929</v>
      </c>
      <c r="H65" s="228">
        <v>12247.879000000001</v>
      </c>
      <c r="I65" s="228">
        <v>12247.41</v>
      </c>
      <c r="J65" s="227">
        <v>12653.414000000001</v>
      </c>
      <c r="K65" s="227">
        <v>12867.023999999999</v>
      </c>
      <c r="L65" s="227">
        <v>13293.116</v>
      </c>
      <c r="M65" s="228">
        <v>13659.385</v>
      </c>
      <c r="N65" s="228">
        <v>14087.216</v>
      </c>
      <c r="O65" s="228">
        <v>14302.884</v>
      </c>
      <c r="P65" s="228">
        <v>14786.69</v>
      </c>
      <c r="Q65" s="228">
        <v>15808.715</v>
      </c>
      <c r="R65" s="228">
        <v>16824.321</v>
      </c>
      <c r="S65" s="228">
        <v>18456.044000000002</v>
      </c>
      <c r="T65" s="228">
        <v>19737.496999999999</v>
      </c>
      <c r="U65" s="228">
        <v>24445.513999999999</v>
      </c>
      <c r="V65" s="231">
        <v>27303.870999999999</v>
      </c>
      <c r="W65" s="228">
        <v>27518.19</v>
      </c>
      <c r="X65" s="228">
        <v>27683.887999999999</v>
      </c>
      <c r="Y65" s="232">
        <v>28561.496999999999</v>
      </c>
      <c r="Z65" s="232">
        <v>30193.002</v>
      </c>
      <c r="AA65" s="232">
        <v>31651.531000000003</v>
      </c>
      <c r="AB65" s="231"/>
      <c r="AC65" s="231"/>
      <c r="AD65" s="231"/>
      <c r="AE65" s="231"/>
      <c r="AF65" s="231"/>
    </row>
    <row r="66" spans="3:32" x14ac:dyDescent="0.2">
      <c r="C66" s="189" t="s">
        <v>108</v>
      </c>
      <c r="D66" s="189" t="s">
        <v>882</v>
      </c>
      <c r="E66" s="182" t="s">
        <v>109</v>
      </c>
      <c r="F66" s="228">
        <v>7987.7860000000001</v>
      </c>
      <c r="G66" s="228">
        <v>9049.2219999999998</v>
      </c>
      <c r="H66" s="228">
        <v>9756.6489999999994</v>
      </c>
      <c r="I66" s="228">
        <v>9826.4670000000006</v>
      </c>
      <c r="J66" s="227">
        <v>10246.312</v>
      </c>
      <c r="K66" s="227">
        <v>10440.324000000001</v>
      </c>
      <c r="L66" s="227">
        <v>10673.141</v>
      </c>
      <c r="M66" s="228">
        <v>10969.724</v>
      </c>
      <c r="N66" s="228">
        <v>11284.168</v>
      </c>
      <c r="O66" s="228">
        <v>11472.675999999999</v>
      </c>
      <c r="P66" s="228">
        <v>11861.324000000001</v>
      </c>
      <c r="Q66" s="228">
        <v>12604.648999999999</v>
      </c>
      <c r="R66" s="228">
        <v>13694.339</v>
      </c>
      <c r="S66" s="228">
        <v>14971.805</v>
      </c>
      <c r="T66" s="228">
        <v>15921.99</v>
      </c>
      <c r="U66" s="228">
        <v>20154.949000000001</v>
      </c>
      <c r="V66" s="231">
        <v>22414.734</v>
      </c>
      <c r="W66" s="228">
        <v>22307.162</v>
      </c>
      <c r="X66" s="228">
        <v>22134.305</v>
      </c>
      <c r="Y66" s="232">
        <v>22869.875</v>
      </c>
      <c r="Z66" s="232">
        <v>24296.670999999998</v>
      </c>
      <c r="AA66" s="232">
        <v>25586.024000000001</v>
      </c>
      <c r="AB66" s="231"/>
      <c r="AC66" s="231"/>
      <c r="AD66" s="231"/>
      <c r="AE66" s="231"/>
      <c r="AF66" s="231"/>
    </row>
    <row r="67" spans="3:32" x14ac:dyDescent="0.2">
      <c r="C67" s="202" t="s">
        <v>110</v>
      </c>
      <c r="D67" s="202" t="s">
        <v>883</v>
      </c>
      <c r="E67" s="182" t="s">
        <v>111</v>
      </c>
      <c r="F67" s="228">
        <v>70.034000000000006</v>
      </c>
      <c r="G67" s="228">
        <v>56.390999999999998</v>
      </c>
      <c r="H67" s="228">
        <v>104.119</v>
      </c>
      <c r="I67" s="228">
        <v>72.921000000000006</v>
      </c>
      <c r="J67" s="227">
        <v>57.134</v>
      </c>
      <c r="K67" s="227">
        <v>38.021999999999998</v>
      </c>
      <c r="L67" s="227">
        <v>50.674999999999997</v>
      </c>
      <c r="M67" s="228">
        <v>39.174999999999997</v>
      </c>
      <c r="N67" s="228">
        <v>69.275999999999996</v>
      </c>
      <c r="O67" s="228">
        <v>53.323</v>
      </c>
      <c r="P67" s="228">
        <v>53.108972999999999</v>
      </c>
      <c r="Q67" s="228">
        <v>45.393000000000001</v>
      </c>
      <c r="R67" s="228">
        <v>47.042000000000002</v>
      </c>
      <c r="S67" s="228">
        <v>40.366999999999997</v>
      </c>
      <c r="T67" s="228">
        <v>60.981000000000002</v>
      </c>
      <c r="U67" s="228">
        <v>79.126000000000005</v>
      </c>
      <c r="V67" s="231">
        <v>54.637</v>
      </c>
      <c r="W67" s="228">
        <v>86.408000000000001</v>
      </c>
      <c r="X67" s="228">
        <v>113.917</v>
      </c>
      <c r="Y67" s="232">
        <v>57.697000000000003</v>
      </c>
      <c r="Z67" s="232">
        <v>57.44</v>
      </c>
      <c r="AA67" s="232">
        <v>56.664000000000001</v>
      </c>
      <c r="AB67" s="231"/>
      <c r="AC67" s="231"/>
      <c r="AD67" s="231"/>
      <c r="AE67" s="231"/>
      <c r="AF67" s="231"/>
    </row>
    <row r="68" spans="3:32" x14ac:dyDescent="0.2">
      <c r="C68" s="202" t="s">
        <v>112</v>
      </c>
      <c r="D68" s="202" t="s">
        <v>884</v>
      </c>
      <c r="E68" s="182" t="s">
        <v>113</v>
      </c>
      <c r="F68" s="228">
        <v>246.61600000000001</v>
      </c>
      <c r="G68" s="228">
        <v>316.95999999999998</v>
      </c>
      <c r="H68" s="228">
        <v>338.78500000000003</v>
      </c>
      <c r="I68" s="228">
        <v>381.76400000000001</v>
      </c>
      <c r="J68" s="227">
        <v>428.45800000000003</v>
      </c>
      <c r="K68" s="227">
        <v>404.19499999999999</v>
      </c>
      <c r="L68" s="227">
        <v>386.42199999999997</v>
      </c>
      <c r="M68" s="228">
        <v>420.91399999999999</v>
      </c>
      <c r="N68" s="228">
        <v>479.09399999999999</v>
      </c>
      <c r="O68" s="228">
        <v>570.71899999999994</v>
      </c>
      <c r="P68" s="228">
        <v>667.16800000000001</v>
      </c>
      <c r="Q68" s="228">
        <v>768.67500000000007</v>
      </c>
      <c r="R68" s="228">
        <v>1052.1990000000001</v>
      </c>
      <c r="S68" s="228">
        <v>1131.2840000000001</v>
      </c>
      <c r="T68" s="228">
        <v>1034.3779999999999</v>
      </c>
      <c r="U68" s="228">
        <v>1039.029</v>
      </c>
      <c r="V68" s="231">
        <v>1086.335</v>
      </c>
      <c r="W68" s="228">
        <v>1079.222</v>
      </c>
      <c r="X68" s="228">
        <v>1055.3230000000001</v>
      </c>
      <c r="Y68" s="232">
        <v>1108.8389999999999</v>
      </c>
      <c r="Z68" s="232">
        <v>1150.002</v>
      </c>
      <c r="AA68" s="232">
        <v>1198.1220000000001</v>
      </c>
      <c r="AB68" s="231"/>
      <c r="AC68" s="231"/>
      <c r="AD68" s="231"/>
      <c r="AE68" s="231"/>
      <c r="AF68" s="231"/>
    </row>
    <row r="69" spans="3:32" x14ac:dyDescent="0.2">
      <c r="C69" s="202" t="s">
        <v>114</v>
      </c>
      <c r="D69" s="202" t="s">
        <v>885</v>
      </c>
      <c r="E69" s="182" t="s">
        <v>115</v>
      </c>
      <c r="F69" s="228">
        <v>4531.942</v>
      </c>
      <c r="G69" s="228">
        <v>5034.7359999999999</v>
      </c>
      <c r="H69" s="228">
        <v>5244.51</v>
      </c>
      <c r="I69" s="228">
        <v>5390.7460000000001</v>
      </c>
      <c r="J69" s="227">
        <v>5639.5029999999997</v>
      </c>
      <c r="K69" s="227">
        <v>6053.0309999999999</v>
      </c>
      <c r="L69" s="227">
        <v>6416.4940000000006</v>
      </c>
      <c r="M69" s="228">
        <v>6596.7930000000006</v>
      </c>
      <c r="N69" s="228">
        <v>6829.8070000000007</v>
      </c>
      <c r="O69" s="228">
        <v>7128.82</v>
      </c>
      <c r="P69" s="228">
        <v>7422.9960000000001</v>
      </c>
      <c r="Q69" s="228">
        <v>7746.723</v>
      </c>
      <c r="R69" s="228">
        <v>8162.2580000000007</v>
      </c>
      <c r="S69" s="228">
        <v>8465.0280000000002</v>
      </c>
      <c r="T69" s="228">
        <v>8750.5820000000003</v>
      </c>
      <c r="U69" s="228">
        <v>10856.159</v>
      </c>
      <c r="V69" s="231">
        <v>13295.667000000001</v>
      </c>
      <c r="W69" s="228">
        <v>13511.19</v>
      </c>
      <c r="X69" s="228">
        <v>13985.144</v>
      </c>
      <c r="Y69" s="232">
        <v>14593.786</v>
      </c>
      <c r="Z69" s="232">
        <v>15227.894</v>
      </c>
      <c r="AA69" s="232">
        <v>16238.233</v>
      </c>
      <c r="AB69" s="231"/>
      <c r="AC69" s="231"/>
      <c r="AD69" s="231"/>
      <c r="AE69" s="231"/>
      <c r="AF69" s="231"/>
    </row>
    <row r="70" spans="3:32" x14ac:dyDescent="0.2">
      <c r="C70" s="202" t="s">
        <v>116</v>
      </c>
      <c r="D70" s="202" t="s">
        <v>886</v>
      </c>
      <c r="E70" s="182" t="s">
        <v>117</v>
      </c>
      <c r="F70" s="228">
        <v>66.120999999999995</v>
      </c>
      <c r="G70" s="228">
        <v>172.43</v>
      </c>
      <c r="H70" s="228">
        <v>150.339</v>
      </c>
      <c r="I70" s="228">
        <v>163.334</v>
      </c>
      <c r="J70" s="228">
        <v>175.773</v>
      </c>
      <c r="K70" s="228">
        <v>174.30799999999999</v>
      </c>
      <c r="L70" s="228">
        <v>154.721</v>
      </c>
      <c r="M70" s="228">
        <v>158.624</v>
      </c>
      <c r="N70" s="228">
        <v>171.63</v>
      </c>
      <c r="O70" s="228">
        <v>167.655</v>
      </c>
      <c r="P70" s="228">
        <v>183.74527900000001</v>
      </c>
      <c r="Q70" s="228">
        <v>214.19499999999999</v>
      </c>
      <c r="R70" s="228">
        <v>329.21199999999999</v>
      </c>
      <c r="S70" s="228">
        <v>289.83999999999997</v>
      </c>
      <c r="T70" s="228">
        <v>239.21100000000001</v>
      </c>
      <c r="U70" s="228">
        <v>267.49099999999999</v>
      </c>
      <c r="V70" s="231">
        <v>294.459</v>
      </c>
      <c r="W70" s="228">
        <v>336.01499999999999</v>
      </c>
      <c r="X70" s="228">
        <v>343.60199999999998</v>
      </c>
      <c r="Y70" s="232">
        <v>355.38900000000001</v>
      </c>
      <c r="Z70" s="232">
        <v>364.98399999999998</v>
      </c>
      <c r="AA70" s="232">
        <v>363.02800000000002</v>
      </c>
      <c r="AB70" s="231"/>
      <c r="AC70" s="231"/>
      <c r="AD70" s="231"/>
      <c r="AE70" s="231"/>
      <c r="AF70" s="231"/>
    </row>
    <row r="71" spans="3:32" x14ac:dyDescent="0.2">
      <c r="C71" s="202" t="s">
        <v>118</v>
      </c>
      <c r="D71" s="202" t="s">
        <v>887</v>
      </c>
      <c r="E71" s="182" t="s">
        <v>119</v>
      </c>
      <c r="F71" s="228">
        <v>1086.5720000000001</v>
      </c>
      <c r="G71" s="228">
        <v>1211.0309999999999</v>
      </c>
      <c r="H71" s="228">
        <v>1364.961</v>
      </c>
      <c r="I71" s="228">
        <v>1376.3489999999999</v>
      </c>
      <c r="J71" s="228">
        <v>1381.508</v>
      </c>
      <c r="K71" s="228">
        <v>1374.616</v>
      </c>
      <c r="L71" s="228">
        <v>1362.7940000000001</v>
      </c>
      <c r="M71" s="228">
        <v>1336.7550000000001</v>
      </c>
      <c r="N71" s="228">
        <v>1318.2619999999999</v>
      </c>
      <c r="O71" s="228">
        <v>1309.6369999999999</v>
      </c>
      <c r="P71" s="228">
        <v>1346.0884320000002</v>
      </c>
      <c r="Q71" s="228">
        <v>1538.71</v>
      </c>
      <c r="R71" s="228">
        <v>2571.672</v>
      </c>
      <c r="S71" s="228">
        <v>3350.5859999999998</v>
      </c>
      <c r="T71" s="228">
        <v>2751.0970000000002</v>
      </c>
      <c r="U71" s="228">
        <v>3160.5329999999999</v>
      </c>
      <c r="V71" s="231">
        <v>2683.625</v>
      </c>
      <c r="W71" s="228">
        <v>2812.8629999999998</v>
      </c>
      <c r="X71" s="228">
        <v>2943.288</v>
      </c>
      <c r="Y71" s="232">
        <v>3059.9870000000001</v>
      </c>
      <c r="Z71" s="232">
        <v>3115.4479999999999</v>
      </c>
      <c r="AA71" s="232">
        <v>3182.3150000000001</v>
      </c>
      <c r="AB71" s="231"/>
      <c r="AC71" s="231"/>
      <c r="AD71" s="231"/>
      <c r="AE71" s="231"/>
      <c r="AF71" s="231"/>
    </row>
    <row r="72" spans="3:32" x14ac:dyDescent="0.2">
      <c r="C72" s="187" t="s">
        <v>120</v>
      </c>
      <c r="D72" s="187" t="s">
        <v>888</v>
      </c>
      <c r="E72" s="182" t="s">
        <v>121</v>
      </c>
      <c r="F72" s="228">
        <v>268.47500000000002</v>
      </c>
      <c r="G72" s="228">
        <v>308.18900000000002</v>
      </c>
      <c r="H72" s="228">
        <v>318.96699999999998</v>
      </c>
      <c r="I72" s="228">
        <v>315.02</v>
      </c>
      <c r="J72" s="228">
        <v>316.46300000000002</v>
      </c>
      <c r="K72" s="228">
        <v>318.49400000000003</v>
      </c>
      <c r="L72" s="228">
        <v>319.09399999999999</v>
      </c>
      <c r="M72" s="228">
        <v>315.59899999999999</v>
      </c>
      <c r="N72" s="228">
        <v>312.51400000000001</v>
      </c>
      <c r="O72" s="228">
        <v>311.06200000000001</v>
      </c>
      <c r="P72" s="228">
        <v>312.72126300000002</v>
      </c>
      <c r="Q72" s="228">
        <v>322.29700000000003</v>
      </c>
      <c r="R72" s="228">
        <v>332.11599999999999</v>
      </c>
      <c r="S72" s="228">
        <v>343.22199999999998</v>
      </c>
      <c r="T72" s="228">
        <v>372.58800000000002</v>
      </c>
      <c r="U72" s="228">
        <v>778.58500000000004</v>
      </c>
      <c r="V72" s="231">
        <v>782.19</v>
      </c>
      <c r="W72" s="228">
        <v>814.05600000000004</v>
      </c>
      <c r="X72" s="228">
        <v>815.62599999999998</v>
      </c>
      <c r="Y72" s="232">
        <v>817.31899999999996</v>
      </c>
      <c r="Z72" s="232">
        <v>818.03300000000002</v>
      </c>
      <c r="AA72" s="232">
        <v>818.74599999999998</v>
      </c>
      <c r="AB72" s="231"/>
      <c r="AC72" s="231"/>
      <c r="AD72" s="231"/>
      <c r="AE72" s="231"/>
      <c r="AF72" s="231"/>
    </row>
    <row r="73" spans="3:32" x14ac:dyDescent="0.2">
      <c r="C73" s="187" t="s">
        <v>122</v>
      </c>
      <c r="D73" s="187" t="s">
        <v>889</v>
      </c>
      <c r="E73" s="182" t="s">
        <v>123</v>
      </c>
      <c r="F73" s="228">
        <v>22.914999999999999</v>
      </c>
      <c r="G73" s="228">
        <v>8.7729999999999997</v>
      </c>
      <c r="H73" s="228">
        <v>8.8369999999999997</v>
      </c>
      <c r="I73" s="228">
        <v>8.8719999999999999</v>
      </c>
      <c r="J73" s="228">
        <v>8.8829999999999991</v>
      </c>
      <c r="K73" s="228">
        <v>8.9819999999999993</v>
      </c>
      <c r="L73" s="228">
        <v>35.101999999999997</v>
      </c>
      <c r="M73" s="228">
        <v>41.463000000000001</v>
      </c>
      <c r="N73" s="228">
        <v>43.89</v>
      </c>
      <c r="O73" s="228">
        <v>44.012</v>
      </c>
      <c r="P73" s="228">
        <v>44.011204999999997</v>
      </c>
      <c r="Q73" s="228">
        <v>43.396999999999998</v>
      </c>
      <c r="R73" s="228">
        <v>42.915999999999997</v>
      </c>
      <c r="S73" s="228">
        <v>42.548000000000002</v>
      </c>
      <c r="T73" s="228">
        <v>44.052999999999997</v>
      </c>
      <c r="U73" s="228">
        <v>36.984999999999999</v>
      </c>
      <c r="V73" s="231">
        <v>36.241</v>
      </c>
      <c r="W73" s="228">
        <v>33.078000000000003</v>
      </c>
      <c r="X73" s="228">
        <v>31.58</v>
      </c>
      <c r="Y73" s="232">
        <v>32.597999999999999</v>
      </c>
      <c r="Z73" s="232">
        <v>33.287999999999997</v>
      </c>
      <c r="AA73" s="232">
        <v>33.386000000000003</v>
      </c>
      <c r="AB73" s="231"/>
      <c r="AC73" s="231"/>
      <c r="AD73" s="231"/>
      <c r="AE73" s="231"/>
      <c r="AF73" s="231"/>
    </row>
    <row r="74" spans="3:32" x14ac:dyDescent="0.2">
      <c r="C74" s="187" t="s">
        <v>124</v>
      </c>
      <c r="D74" s="187" t="s">
        <v>890</v>
      </c>
      <c r="E74" s="182" t="s">
        <v>125</v>
      </c>
      <c r="F74" s="228">
        <v>0</v>
      </c>
      <c r="G74" s="228">
        <v>268.46499999999997</v>
      </c>
      <c r="H74" s="228">
        <v>334.488</v>
      </c>
      <c r="I74" s="228">
        <v>352.24</v>
      </c>
      <c r="J74" s="228">
        <v>343.54300000000001</v>
      </c>
      <c r="K74" s="228">
        <v>349.31599999999997</v>
      </c>
      <c r="L74" s="228">
        <v>356.00200000000001</v>
      </c>
      <c r="M74" s="228">
        <v>355.279</v>
      </c>
      <c r="N74" s="228">
        <v>352.44400000000002</v>
      </c>
      <c r="O74" s="228">
        <v>361.29899999999998</v>
      </c>
      <c r="P74" s="228">
        <v>368.68789400000003</v>
      </c>
      <c r="Q74" s="228">
        <v>377.34199999999998</v>
      </c>
      <c r="R74" s="228">
        <v>581.63900000000001</v>
      </c>
      <c r="S74" s="228">
        <v>649.85400000000004</v>
      </c>
      <c r="T74" s="228">
        <v>605.72400000000005</v>
      </c>
      <c r="U74" s="228">
        <v>657.27200000000005</v>
      </c>
      <c r="V74" s="231">
        <v>694.25300000000004</v>
      </c>
      <c r="W74" s="228">
        <v>664.50099999999998</v>
      </c>
      <c r="X74" s="228">
        <v>639.10699999999997</v>
      </c>
      <c r="Y74" s="232">
        <v>666.21</v>
      </c>
      <c r="Z74" s="232">
        <v>693.59699999999998</v>
      </c>
      <c r="AA74" s="232">
        <v>728.02700000000004</v>
      </c>
      <c r="AB74" s="231"/>
      <c r="AC74" s="231"/>
      <c r="AD74" s="231"/>
      <c r="AE74" s="231"/>
      <c r="AF74" s="231"/>
    </row>
    <row r="75" spans="3:32" x14ac:dyDescent="0.2">
      <c r="C75" s="187" t="s">
        <v>126</v>
      </c>
      <c r="D75" s="187" t="s">
        <v>891</v>
      </c>
      <c r="E75" s="182" t="s">
        <v>127</v>
      </c>
      <c r="F75" s="228">
        <v>247.214</v>
      </c>
      <c r="G75" s="228">
        <v>275.601</v>
      </c>
      <c r="H75" s="228">
        <v>322.87700000000001</v>
      </c>
      <c r="I75" s="228">
        <v>313.17500000000001</v>
      </c>
      <c r="J75" s="228">
        <v>308.98899999999998</v>
      </c>
      <c r="K75" s="228">
        <v>273.64400000000001</v>
      </c>
      <c r="L75" s="228">
        <v>244.45699999999999</v>
      </c>
      <c r="M75" s="228">
        <v>213.18100000000001</v>
      </c>
      <c r="N75" s="228">
        <v>182.68600000000001</v>
      </c>
      <c r="O75" s="228">
        <v>153.786</v>
      </c>
      <c r="P75" s="228">
        <v>124.999</v>
      </c>
      <c r="Q75" s="228">
        <v>111.081</v>
      </c>
      <c r="R75" s="228">
        <v>112.911</v>
      </c>
      <c r="S75" s="228">
        <v>104.554</v>
      </c>
      <c r="T75" s="228">
        <v>106.746</v>
      </c>
      <c r="U75" s="228">
        <v>118.038</v>
      </c>
      <c r="V75" s="231">
        <v>133.11199999999999</v>
      </c>
      <c r="W75" s="228">
        <v>129.374</v>
      </c>
      <c r="X75" s="228">
        <v>140.78800000000001</v>
      </c>
      <c r="Y75" s="232">
        <v>155.62</v>
      </c>
      <c r="Z75" s="232">
        <v>159.96299999999999</v>
      </c>
      <c r="AA75" s="232">
        <v>165.34</v>
      </c>
      <c r="AB75" s="231"/>
      <c r="AC75" s="231"/>
      <c r="AD75" s="231"/>
      <c r="AE75" s="231"/>
      <c r="AF75" s="231"/>
    </row>
    <row r="76" spans="3:32" x14ac:dyDescent="0.2">
      <c r="C76" s="187" t="s">
        <v>128</v>
      </c>
      <c r="D76" s="187" t="s">
        <v>892</v>
      </c>
      <c r="E76" s="182" t="s">
        <v>129</v>
      </c>
      <c r="F76" s="228">
        <v>177.84200000000001</v>
      </c>
      <c r="G76" s="228">
        <v>184.589</v>
      </c>
      <c r="H76" s="228">
        <v>207.06299999999999</v>
      </c>
      <c r="I76" s="228">
        <v>210.56700000000001</v>
      </c>
      <c r="J76" s="228">
        <v>225.48699999999999</v>
      </c>
      <c r="K76" s="228">
        <v>232.52099999999999</v>
      </c>
      <c r="L76" s="228">
        <v>235.774</v>
      </c>
      <c r="M76" s="228">
        <v>231.63499999999999</v>
      </c>
      <c r="N76" s="228">
        <v>226.34299999999999</v>
      </c>
      <c r="O76" s="228">
        <v>243.81100000000001</v>
      </c>
      <c r="P76" s="228">
        <v>292.86207000000002</v>
      </c>
      <c r="Q76" s="228">
        <v>395.51100000000002</v>
      </c>
      <c r="R76" s="228">
        <v>981.529</v>
      </c>
      <c r="S76" s="228">
        <v>1696.183</v>
      </c>
      <c r="T76" s="228">
        <v>811.00199999999995</v>
      </c>
      <c r="U76" s="228">
        <v>610.04</v>
      </c>
      <c r="V76" s="231">
        <v>743.48199999999997</v>
      </c>
      <c r="W76" s="228">
        <v>887.01199999999994</v>
      </c>
      <c r="X76" s="228">
        <v>1008.679</v>
      </c>
      <c r="Y76" s="232">
        <v>1064.0740000000001</v>
      </c>
      <c r="Z76" s="232">
        <v>1077.0920000000001</v>
      </c>
      <c r="AA76" s="232">
        <v>1080.7829999999999</v>
      </c>
      <c r="AB76" s="231"/>
      <c r="AC76" s="231"/>
      <c r="AD76" s="231"/>
      <c r="AE76" s="231"/>
      <c r="AF76" s="231"/>
    </row>
    <row r="77" spans="3:32" x14ac:dyDescent="0.2">
      <c r="C77" s="187" t="s">
        <v>18</v>
      </c>
      <c r="D77" s="187" t="s">
        <v>839</v>
      </c>
      <c r="E77" s="182" t="s">
        <v>130</v>
      </c>
      <c r="F77" s="228">
        <v>370.12599999999998</v>
      </c>
      <c r="G77" s="228">
        <v>165.41399999999999</v>
      </c>
      <c r="H77" s="228">
        <v>172.72900000000001</v>
      </c>
      <c r="I77" s="228">
        <v>176.47499999999999</v>
      </c>
      <c r="J77" s="228">
        <v>178.143</v>
      </c>
      <c r="K77" s="228">
        <v>191.65899999999999</v>
      </c>
      <c r="L77" s="228">
        <v>172.36500000000001</v>
      </c>
      <c r="M77" s="228">
        <v>179.59800000000001</v>
      </c>
      <c r="N77" s="228">
        <v>200.38499999999999</v>
      </c>
      <c r="O77" s="228">
        <v>195.667</v>
      </c>
      <c r="P77" s="228">
        <v>202.80699999999999</v>
      </c>
      <c r="Q77" s="228">
        <v>289.08199999999999</v>
      </c>
      <c r="R77" s="228">
        <v>520.56100000000004</v>
      </c>
      <c r="S77" s="228">
        <v>514.22500000000002</v>
      </c>
      <c r="T77" s="228">
        <v>810.98400000000004</v>
      </c>
      <c r="U77" s="228">
        <v>959.61300000000006</v>
      </c>
      <c r="V77" s="231">
        <v>294.34699999999998</v>
      </c>
      <c r="W77" s="228">
        <v>284.84300000000002</v>
      </c>
      <c r="X77" s="228">
        <v>307.50799999999998</v>
      </c>
      <c r="Y77" s="232">
        <v>324.166</v>
      </c>
      <c r="Z77" s="232">
        <v>333.47500000000002</v>
      </c>
      <c r="AA77" s="232">
        <v>356.03300000000002</v>
      </c>
      <c r="AB77" s="231"/>
      <c r="AC77" s="231"/>
      <c r="AD77" s="231"/>
      <c r="AE77" s="231"/>
      <c r="AF77" s="231"/>
    </row>
    <row r="78" spans="3:32" x14ac:dyDescent="0.2">
      <c r="C78" s="202" t="s">
        <v>131</v>
      </c>
      <c r="D78" s="202" t="s">
        <v>893</v>
      </c>
      <c r="E78" s="182" t="s">
        <v>132</v>
      </c>
      <c r="F78" s="228">
        <v>1208.5450000000001</v>
      </c>
      <c r="G78" s="228">
        <v>1399.85</v>
      </c>
      <c r="H78" s="228">
        <v>1564.23</v>
      </c>
      <c r="I78" s="228">
        <v>1446.9469999999999</v>
      </c>
      <c r="J78" s="228">
        <v>1599.2909999999999</v>
      </c>
      <c r="K78" s="228">
        <v>1541.4659999999999</v>
      </c>
      <c r="L78" s="228">
        <v>1447.056</v>
      </c>
      <c r="M78" s="228">
        <v>1582.232</v>
      </c>
      <c r="N78" s="228">
        <v>1717.7539999999999</v>
      </c>
      <c r="O78" s="228">
        <v>1636.7629999999999</v>
      </c>
      <c r="P78" s="228">
        <v>1574.481</v>
      </c>
      <c r="Q78" s="228">
        <v>1563.624</v>
      </c>
      <c r="R78" s="228">
        <v>1537.6809999999998</v>
      </c>
      <c r="S78" s="228">
        <v>1764.6010000000001</v>
      </c>
      <c r="T78" s="228">
        <v>1785.1490000000001</v>
      </c>
      <c r="U78" s="228">
        <v>2538.1170000000002</v>
      </c>
      <c r="V78" s="231">
        <v>2606.645</v>
      </c>
      <c r="W78" s="228">
        <v>2828.5479999999998</v>
      </c>
      <c r="X78" s="228">
        <v>2111.4470000000001</v>
      </c>
      <c r="Y78" s="232">
        <v>2135.143</v>
      </c>
      <c r="Z78" s="232">
        <v>2800.4009999999998</v>
      </c>
      <c r="AA78" s="232">
        <v>2948.944</v>
      </c>
      <c r="AB78" s="231"/>
      <c r="AC78" s="231"/>
      <c r="AD78" s="231"/>
      <c r="AE78" s="231"/>
      <c r="AF78" s="231"/>
    </row>
    <row r="79" spans="3:32" x14ac:dyDescent="0.2">
      <c r="C79" s="187" t="s">
        <v>133</v>
      </c>
      <c r="D79" s="187" t="s">
        <v>894</v>
      </c>
      <c r="E79" s="182" t="s">
        <v>134</v>
      </c>
      <c r="F79" s="228">
        <v>211.08799999999999</v>
      </c>
      <c r="G79" s="228">
        <v>235.84200000000001</v>
      </c>
      <c r="H79" s="228">
        <v>221.084</v>
      </c>
      <c r="I79" s="228">
        <v>237.16800000000001</v>
      </c>
      <c r="J79" s="228">
        <v>238.774</v>
      </c>
      <c r="K79" s="228">
        <v>262.14800000000002</v>
      </c>
      <c r="L79" s="228">
        <v>232.90899999999999</v>
      </c>
      <c r="M79" s="228">
        <v>227.756</v>
      </c>
      <c r="N79" s="228">
        <v>325.654</v>
      </c>
      <c r="O79" s="228">
        <v>336.62799999999999</v>
      </c>
      <c r="P79" s="228">
        <v>385.50399999999996</v>
      </c>
      <c r="Q79" s="228">
        <v>360.84299999999996</v>
      </c>
      <c r="R79" s="228">
        <v>370.65200000000004</v>
      </c>
      <c r="S79" s="228">
        <v>472.47700000000003</v>
      </c>
      <c r="T79" s="228">
        <v>496.18</v>
      </c>
      <c r="U79" s="228">
        <v>456.71700000000004</v>
      </c>
      <c r="V79" s="231">
        <v>494.16500000000002</v>
      </c>
      <c r="W79" s="228">
        <v>511.94799999999998</v>
      </c>
      <c r="X79" s="228">
        <v>4.6079999999999997</v>
      </c>
      <c r="Y79" s="232">
        <v>4.9870000000000001</v>
      </c>
      <c r="Z79" s="232">
        <v>4.9870000000000001</v>
      </c>
      <c r="AA79" s="232">
        <v>4.9870000000000001</v>
      </c>
      <c r="AB79" s="231"/>
      <c r="AC79" s="231"/>
      <c r="AD79" s="231"/>
      <c r="AE79" s="231"/>
      <c r="AF79" s="231"/>
    </row>
    <row r="80" spans="3:32" x14ac:dyDescent="0.2">
      <c r="C80" s="187" t="s">
        <v>135</v>
      </c>
      <c r="D80" s="187" t="s">
        <v>895</v>
      </c>
      <c r="E80" s="182" t="s">
        <v>136</v>
      </c>
      <c r="F80" s="228">
        <v>997.45699999999999</v>
      </c>
      <c r="G80" s="228">
        <v>1162.3820000000001</v>
      </c>
      <c r="H80" s="228">
        <v>1341.2249999999999</v>
      </c>
      <c r="I80" s="228">
        <v>1207.549</v>
      </c>
      <c r="J80" s="228">
        <v>1358.204</v>
      </c>
      <c r="K80" s="228">
        <v>1276.828</v>
      </c>
      <c r="L80" s="228">
        <v>1211.5350000000001</v>
      </c>
      <c r="M80" s="228">
        <v>1351.6279999999999</v>
      </c>
      <c r="N80" s="228">
        <v>1392.1</v>
      </c>
      <c r="O80" s="228">
        <v>1300.135</v>
      </c>
      <c r="P80" s="228">
        <v>1188.977441</v>
      </c>
      <c r="Q80" s="228">
        <v>1202.7809999999999</v>
      </c>
      <c r="R80" s="228">
        <v>1167.029</v>
      </c>
      <c r="S80" s="228">
        <v>1292.124</v>
      </c>
      <c r="T80" s="228">
        <v>1288.9690000000001</v>
      </c>
      <c r="U80" s="228">
        <v>2081.4</v>
      </c>
      <c r="V80" s="231">
        <v>2112.48</v>
      </c>
      <c r="W80" s="228">
        <v>2316.6</v>
      </c>
      <c r="X80" s="228">
        <v>2100.8139999999999</v>
      </c>
      <c r="Y80" s="232">
        <v>2123.6</v>
      </c>
      <c r="Z80" s="232">
        <v>2788.3870000000002</v>
      </c>
      <c r="AA80" s="232">
        <v>2936.424</v>
      </c>
      <c r="AB80" s="231"/>
      <c r="AC80" s="231"/>
      <c r="AD80" s="231"/>
      <c r="AE80" s="231"/>
      <c r="AF80" s="231"/>
    </row>
    <row r="81" spans="3:32" x14ac:dyDescent="0.2">
      <c r="C81" s="189" t="s">
        <v>137</v>
      </c>
      <c r="D81" s="189" t="s">
        <v>896</v>
      </c>
      <c r="E81" s="182" t="s">
        <v>138</v>
      </c>
      <c r="F81" s="227">
        <v>2547.0050000000001</v>
      </c>
      <c r="G81" s="227">
        <v>2332.7069999999999</v>
      </c>
      <c r="H81" s="227">
        <v>2491.23</v>
      </c>
      <c r="I81" s="227">
        <v>2420.9430000000002</v>
      </c>
      <c r="J81" s="228">
        <v>2407.1019999999999</v>
      </c>
      <c r="K81" s="228">
        <v>2426.6999999999998</v>
      </c>
      <c r="L81" s="227">
        <v>2619.9749999999999</v>
      </c>
      <c r="M81" s="227">
        <v>2689.6610000000001</v>
      </c>
      <c r="N81" s="228">
        <v>2803.0479999999998</v>
      </c>
      <c r="O81" s="228">
        <v>2830.2080000000001</v>
      </c>
      <c r="P81" s="227">
        <v>2925.366</v>
      </c>
      <c r="Q81" s="228">
        <v>3204.0659999999998</v>
      </c>
      <c r="R81" s="228">
        <v>3129.982</v>
      </c>
      <c r="S81" s="228">
        <v>3484.239</v>
      </c>
      <c r="T81" s="228">
        <v>3815.5070000000001</v>
      </c>
      <c r="U81" s="228">
        <v>4290.5649999999996</v>
      </c>
      <c r="V81" s="231">
        <v>4889.1369999999997</v>
      </c>
      <c r="W81" s="228">
        <v>5211.0280000000002</v>
      </c>
      <c r="X81" s="228">
        <v>5549.5829999999996</v>
      </c>
      <c r="Y81" s="232">
        <v>5691.6220000000003</v>
      </c>
      <c r="Z81" s="232">
        <v>5896.3310000000001</v>
      </c>
      <c r="AA81" s="232">
        <v>6065.5069999999996</v>
      </c>
      <c r="AB81" s="231"/>
      <c r="AC81" s="231"/>
      <c r="AD81" s="231"/>
      <c r="AE81" s="231"/>
      <c r="AF81" s="231"/>
    </row>
    <row r="82" spans="3:32" s="226" customFormat="1" x14ac:dyDescent="0.2">
      <c r="C82" s="196" t="s">
        <v>27</v>
      </c>
      <c r="D82" s="196" t="s">
        <v>897</v>
      </c>
      <c r="E82" s="203" t="s">
        <v>82</v>
      </c>
      <c r="F82" s="227">
        <v>993.76</v>
      </c>
      <c r="G82" s="227">
        <v>1118.4939999999999</v>
      </c>
      <c r="H82" s="227">
        <v>1024.867</v>
      </c>
      <c r="I82" s="227">
        <v>1275.491</v>
      </c>
      <c r="J82" s="227">
        <v>1129.1210000000001</v>
      </c>
      <c r="K82" s="227">
        <v>1251.135</v>
      </c>
      <c r="L82" s="227">
        <v>1233.1569999999999</v>
      </c>
      <c r="M82" s="227">
        <v>1455.925</v>
      </c>
      <c r="N82" s="227">
        <v>1381.41</v>
      </c>
      <c r="O82" s="228">
        <v>1295.6610000000001</v>
      </c>
      <c r="P82" s="227">
        <v>1622.8030000000001</v>
      </c>
      <c r="Q82" s="227">
        <v>1685.396</v>
      </c>
      <c r="R82" s="228">
        <v>2791.1010000000001</v>
      </c>
      <c r="S82" s="228">
        <v>3765.3510000000001</v>
      </c>
      <c r="T82" s="228">
        <v>2588.6419999999998</v>
      </c>
      <c r="U82" s="228">
        <v>2656.5590000000002</v>
      </c>
      <c r="V82" s="231">
        <v>2664.8690000000001</v>
      </c>
      <c r="W82" s="228">
        <v>2819.4070000000002</v>
      </c>
      <c r="X82" s="228">
        <v>3762.0120000000002</v>
      </c>
      <c r="Y82" s="232">
        <v>4984.0280000000002</v>
      </c>
      <c r="Z82" s="232">
        <v>5926.09</v>
      </c>
      <c r="AA82" s="232">
        <v>5694.42</v>
      </c>
      <c r="AB82" s="231"/>
      <c r="AC82" s="231"/>
      <c r="AD82" s="231"/>
      <c r="AE82" s="231"/>
      <c r="AF82" s="231"/>
    </row>
    <row r="83" spans="3:32" s="226" customFormat="1" x14ac:dyDescent="0.2">
      <c r="C83" s="189" t="s">
        <v>139</v>
      </c>
      <c r="D83" s="189" t="s">
        <v>898</v>
      </c>
      <c r="E83" s="182" t="s">
        <v>140</v>
      </c>
      <c r="F83" s="227">
        <v>519.57100000000003</v>
      </c>
      <c r="G83" s="227">
        <v>612.11599999999999</v>
      </c>
      <c r="H83" s="227">
        <v>520.27</v>
      </c>
      <c r="I83" s="227">
        <v>582.13900000000001</v>
      </c>
      <c r="J83" s="228">
        <v>640.31099999999992</v>
      </c>
      <c r="K83" s="228">
        <v>713.40899999999999</v>
      </c>
      <c r="L83" s="227">
        <v>595.96500000000003</v>
      </c>
      <c r="M83" s="227">
        <v>725.07599999999991</v>
      </c>
      <c r="N83" s="228">
        <v>684.19600000000003</v>
      </c>
      <c r="O83" s="228">
        <v>601.95900000000006</v>
      </c>
      <c r="P83" s="227">
        <v>763.63699999999994</v>
      </c>
      <c r="Q83" s="228">
        <v>750.226</v>
      </c>
      <c r="R83" s="228">
        <v>877.39200000000005</v>
      </c>
      <c r="S83" s="228">
        <v>964.92200000000003</v>
      </c>
      <c r="T83" s="228">
        <v>916.49400000000003</v>
      </c>
      <c r="U83" s="228">
        <v>945.83399999999995</v>
      </c>
      <c r="V83" s="231">
        <v>849.07100000000003</v>
      </c>
      <c r="W83" s="228">
        <v>992.78000000000009</v>
      </c>
      <c r="X83" s="228">
        <v>1269.4000000000001</v>
      </c>
      <c r="Y83" s="232">
        <v>1374.21</v>
      </c>
      <c r="Z83" s="232">
        <v>1653.19</v>
      </c>
      <c r="AA83" s="232">
        <v>2076.2600000000002</v>
      </c>
      <c r="AB83" s="231"/>
      <c r="AC83" s="231"/>
      <c r="AD83" s="231"/>
      <c r="AE83" s="231"/>
      <c r="AF83" s="231"/>
    </row>
    <row r="84" spans="3:32" s="226" customFormat="1" x14ac:dyDescent="0.2">
      <c r="C84" s="191" t="s">
        <v>192</v>
      </c>
      <c r="D84" s="191" t="s">
        <v>899</v>
      </c>
      <c r="E84" s="185" t="s">
        <v>193</v>
      </c>
      <c r="F84" s="227"/>
      <c r="G84" s="227"/>
      <c r="H84" s="227"/>
      <c r="I84" s="227"/>
      <c r="J84" s="228"/>
      <c r="K84" s="228"/>
      <c r="L84" s="227"/>
      <c r="M84" s="227"/>
      <c r="N84" s="228">
        <v>360.66</v>
      </c>
      <c r="O84" s="228">
        <v>374.71300000000002</v>
      </c>
      <c r="P84" s="227">
        <v>435.49</v>
      </c>
      <c r="Q84" s="228">
        <v>490.98200000000003</v>
      </c>
      <c r="R84" s="228">
        <v>574.47699999999998</v>
      </c>
      <c r="S84" s="228">
        <v>601.55600000000004</v>
      </c>
      <c r="T84" s="228">
        <v>637.78899999999999</v>
      </c>
      <c r="U84" s="228">
        <v>761.971</v>
      </c>
      <c r="V84" s="231">
        <v>794.197</v>
      </c>
      <c r="W84" s="228">
        <v>958.5</v>
      </c>
      <c r="X84" s="228">
        <v>1080.4010000000001</v>
      </c>
      <c r="Y84" s="232">
        <v>1237.6120000000001</v>
      </c>
      <c r="Z84" s="232">
        <v>1223.92</v>
      </c>
      <c r="AA84" s="232">
        <v>1229.288</v>
      </c>
      <c r="AB84" s="231"/>
      <c r="AC84" s="231"/>
      <c r="AD84" s="231"/>
      <c r="AE84" s="231"/>
      <c r="AF84" s="231"/>
    </row>
    <row r="85" spans="3:32" s="226" customFormat="1" x14ac:dyDescent="0.2">
      <c r="C85" s="189" t="s">
        <v>141</v>
      </c>
      <c r="D85" s="189" t="s">
        <v>900</v>
      </c>
      <c r="E85" s="182" t="s">
        <v>142</v>
      </c>
      <c r="F85" s="227">
        <v>49.18</v>
      </c>
      <c r="G85" s="227">
        <v>55.18</v>
      </c>
      <c r="H85" s="227">
        <v>44.145000000000003</v>
      </c>
      <c r="I85" s="227">
        <v>41.97</v>
      </c>
      <c r="J85" s="228">
        <v>44.695</v>
      </c>
      <c r="K85" s="228">
        <v>46.707000000000001</v>
      </c>
      <c r="L85" s="227">
        <v>52.192999999999998</v>
      </c>
      <c r="M85" s="227">
        <v>56.970000000000006</v>
      </c>
      <c r="N85" s="228">
        <v>61.631</v>
      </c>
      <c r="O85" s="228">
        <v>63.429000000000002</v>
      </c>
      <c r="P85" s="227">
        <v>68.343044000000006</v>
      </c>
      <c r="Q85" s="228">
        <v>73.070999999999998</v>
      </c>
      <c r="R85" s="228">
        <v>53.392000000000003</v>
      </c>
      <c r="S85" s="228">
        <v>87.19</v>
      </c>
      <c r="T85" s="228">
        <v>87.992999999999995</v>
      </c>
      <c r="U85" s="228">
        <v>100.87</v>
      </c>
      <c r="V85" s="231">
        <v>105.253</v>
      </c>
      <c r="W85" s="228">
        <v>109.773</v>
      </c>
      <c r="X85" s="228">
        <v>131.61600000000001</v>
      </c>
      <c r="Y85" s="232">
        <v>141.381</v>
      </c>
      <c r="Z85" s="232">
        <v>147.739</v>
      </c>
      <c r="AA85" s="232">
        <v>155.80199999999999</v>
      </c>
      <c r="AB85" s="231"/>
      <c r="AC85" s="231"/>
      <c r="AD85" s="231"/>
      <c r="AE85" s="231"/>
      <c r="AF85" s="231"/>
    </row>
    <row r="86" spans="3:32" s="226" customFormat="1" x14ac:dyDescent="0.2">
      <c r="C86" s="200" t="s">
        <v>143</v>
      </c>
      <c r="D86" s="200" t="s">
        <v>901</v>
      </c>
      <c r="E86" s="180" t="s">
        <v>35</v>
      </c>
      <c r="F86" s="235">
        <v>2924.2380000000003</v>
      </c>
      <c r="G86" s="235">
        <v>3733.971</v>
      </c>
      <c r="H86" s="235">
        <v>3108.5670000000005</v>
      </c>
      <c r="I86" s="235">
        <v>3257.7049999999999</v>
      </c>
      <c r="J86" s="223">
        <v>2861.91</v>
      </c>
      <c r="K86" s="223">
        <v>2991.645</v>
      </c>
      <c r="L86" s="235">
        <v>3642.7150000000001</v>
      </c>
      <c r="M86" s="235">
        <v>5884.75</v>
      </c>
      <c r="N86" s="235">
        <v>3333.5540000000001</v>
      </c>
      <c r="O86" s="235">
        <v>3096.7249999999999</v>
      </c>
      <c r="P86" s="235">
        <v>3725.2509999999997</v>
      </c>
      <c r="Q86" s="235">
        <v>3832.12</v>
      </c>
      <c r="R86" s="235">
        <v>4077.1180000000004</v>
      </c>
      <c r="S86" s="235">
        <v>3697.0289999999995</v>
      </c>
      <c r="T86" s="235">
        <v>4082.0569999999998</v>
      </c>
      <c r="U86" s="235">
        <v>6704.0439999999999</v>
      </c>
      <c r="V86" s="235">
        <v>5274.9769999999999</v>
      </c>
      <c r="W86" s="235">
        <v>7302.5710000000008</v>
      </c>
      <c r="X86" s="235">
        <v>8768.4549999999999</v>
      </c>
      <c r="Y86" s="235">
        <v>6460.4539999999997</v>
      </c>
      <c r="Z86" s="235">
        <v>6441.7089999999998</v>
      </c>
      <c r="AA86" s="235">
        <v>6512.7060000000001</v>
      </c>
      <c r="AB86" s="262"/>
      <c r="AC86" s="262"/>
      <c r="AD86" s="262"/>
      <c r="AE86" s="262"/>
      <c r="AF86" s="262"/>
    </row>
    <row r="87" spans="3:32" x14ac:dyDescent="0.2">
      <c r="C87" s="181" t="s">
        <v>144</v>
      </c>
      <c r="D87" s="181" t="s">
        <v>902</v>
      </c>
      <c r="E87" s="182" t="s">
        <v>145</v>
      </c>
      <c r="F87" s="227">
        <v>2292.7620000000002</v>
      </c>
      <c r="G87" s="227">
        <v>2626.433</v>
      </c>
      <c r="H87" s="227">
        <v>2634.1380000000004</v>
      </c>
      <c r="I87" s="227">
        <v>2715.1669999999999</v>
      </c>
      <c r="J87" s="227">
        <v>2459.076</v>
      </c>
      <c r="K87" s="227">
        <v>2611.9169999999999</v>
      </c>
      <c r="L87" s="227">
        <v>3251.067</v>
      </c>
      <c r="M87" s="227">
        <v>5321.6940000000004</v>
      </c>
      <c r="N87" s="227">
        <v>2993.9589999999998</v>
      </c>
      <c r="O87" s="228">
        <v>2829.58</v>
      </c>
      <c r="P87" s="227">
        <v>3414.7069999999999</v>
      </c>
      <c r="Q87" s="227">
        <v>3467.1089999999999</v>
      </c>
      <c r="R87" s="228">
        <v>3346.5280000000002</v>
      </c>
      <c r="S87" s="228">
        <v>3157.1419999999998</v>
      </c>
      <c r="T87" s="228">
        <v>3444.66</v>
      </c>
      <c r="U87" s="228">
        <v>4738.7289999999994</v>
      </c>
      <c r="V87" s="231">
        <v>4693.7839999999997</v>
      </c>
      <c r="W87" s="228">
        <v>6318.4530000000004</v>
      </c>
      <c r="X87" s="228">
        <v>7707.1549999999997</v>
      </c>
      <c r="Y87" s="232">
        <v>5016.8789999999999</v>
      </c>
      <c r="Z87" s="232">
        <v>5424.1779999999999</v>
      </c>
      <c r="AA87" s="232">
        <v>5638.0929999999998</v>
      </c>
      <c r="AB87" s="231"/>
      <c r="AC87" s="231"/>
      <c r="AD87" s="231"/>
      <c r="AE87" s="231"/>
      <c r="AF87" s="231"/>
    </row>
    <row r="88" spans="3:32" x14ac:dyDescent="0.2">
      <c r="C88" s="189" t="s">
        <v>146</v>
      </c>
      <c r="D88" s="189" t="s">
        <v>903</v>
      </c>
      <c r="E88" s="182" t="s">
        <v>147</v>
      </c>
      <c r="F88" s="227">
        <v>2374.0949999999998</v>
      </c>
      <c r="G88" s="227">
        <v>2540.3310000000001</v>
      </c>
      <c r="H88" s="227">
        <v>2513.2080000000001</v>
      </c>
      <c r="I88" s="227">
        <v>2687.9119999999998</v>
      </c>
      <c r="J88" s="227">
        <v>2411.357</v>
      </c>
      <c r="K88" s="227">
        <v>2532.4520000000002</v>
      </c>
      <c r="L88" s="227">
        <v>3157.8049999999998</v>
      </c>
      <c r="M88" s="227">
        <v>5188.4840000000004</v>
      </c>
      <c r="N88" s="227">
        <v>2782.8159999999998</v>
      </c>
      <c r="O88" s="228">
        <v>2866.875</v>
      </c>
      <c r="P88" s="227">
        <v>3370.74</v>
      </c>
      <c r="Q88" s="227">
        <v>3388.4740000000002</v>
      </c>
      <c r="R88" s="228">
        <v>3208.5889999999999</v>
      </c>
      <c r="S88" s="228">
        <v>3071.5639999999999</v>
      </c>
      <c r="T88" s="228">
        <v>3378.7890000000002</v>
      </c>
      <c r="U88" s="228">
        <v>4538.0919999999996</v>
      </c>
      <c r="V88" s="231">
        <v>4624.9889999999996</v>
      </c>
      <c r="W88" s="228">
        <v>6191.9790000000003</v>
      </c>
      <c r="X88" s="228">
        <v>7638.8710000000001</v>
      </c>
      <c r="Y88" s="232">
        <v>4936.348</v>
      </c>
      <c r="Z88" s="232">
        <v>5347.8519999999999</v>
      </c>
      <c r="AA88" s="232">
        <v>5500.9279999999999</v>
      </c>
      <c r="AB88" s="231"/>
      <c r="AC88" s="231"/>
      <c r="AD88" s="231"/>
      <c r="AE88" s="231"/>
      <c r="AF88" s="231"/>
    </row>
    <row r="89" spans="3:32" x14ac:dyDescent="0.2">
      <c r="C89" s="189" t="s">
        <v>148</v>
      </c>
      <c r="D89" s="189" t="s">
        <v>904</v>
      </c>
      <c r="E89" s="182" t="s">
        <v>149</v>
      </c>
      <c r="F89" s="228">
        <v>105.166</v>
      </c>
      <c r="G89" s="228">
        <v>56.747</v>
      </c>
      <c r="H89" s="228">
        <v>80.034000000000006</v>
      </c>
      <c r="I89" s="228">
        <v>-0.629</v>
      </c>
      <c r="J89" s="227">
        <v>13.73</v>
      </c>
      <c r="K89" s="227">
        <v>49.66</v>
      </c>
      <c r="L89" s="228">
        <v>54.637</v>
      </c>
      <c r="M89" s="228">
        <v>-2.5710000000000002</v>
      </c>
      <c r="N89" s="227">
        <v>20.757000000000001</v>
      </c>
      <c r="O89" s="228">
        <v>-89.512</v>
      </c>
      <c r="P89" s="228">
        <v>21.244</v>
      </c>
      <c r="Q89" s="227">
        <v>5.2670000000000003</v>
      </c>
      <c r="R89" s="228">
        <v>136.876</v>
      </c>
      <c r="S89" s="228">
        <v>99.445999999999998</v>
      </c>
      <c r="T89" s="228">
        <v>38.826999999999998</v>
      </c>
      <c r="U89" s="228">
        <v>149.73500000000001</v>
      </c>
      <c r="V89" s="231">
        <v>69.063999999999979</v>
      </c>
      <c r="W89" s="228">
        <v>76.096999999999994</v>
      </c>
      <c r="X89" s="228">
        <v>60.082999999999998</v>
      </c>
      <c r="Y89" s="232">
        <v>91.272000000000006</v>
      </c>
      <c r="Z89" s="232">
        <v>75.584999999999994</v>
      </c>
      <c r="AA89" s="232">
        <v>139.76</v>
      </c>
      <c r="AB89" s="231"/>
      <c r="AC89" s="231"/>
      <c r="AD89" s="231"/>
      <c r="AE89" s="231"/>
      <c r="AF89" s="231"/>
    </row>
    <row r="90" spans="3:32" x14ac:dyDescent="0.2">
      <c r="C90" s="189" t="s">
        <v>150</v>
      </c>
      <c r="D90" s="189" t="s">
        <v>905</v>
      </c>
      <c r="E90" s="182" t="s">
        <v>151</v>
      </c>
      <c r="F90" s="228">
        <v>-186.499</v>
      </c>
      <c r="G90" s="228">
        <v>29.355</v>
      </c>
      <c r="H90" s="228">
        <v>40.896000000000001</v>
      </c>
      <c r="I90" s="228">
        <v>27.884</v>
      </c>
      <c r="J90" s="228">
        <v>33.988999999999997</v>
      </c>
      <c r="K90" s="228">
        <v>29.805</v>
      </c>
      <c r="L90" s="228">
        <v>38.625</v>
      </c>
      <c r="M90" s="228">
        <v>135.78100000000001</v>
      </c>
      <c r="N90" s="228">
        <v>190.386</v>
      </c>
      <c r="O90" s="228">
        <v>52.216999999999999</v>
      </c>
      <c r="P90" s="228">
        <v>22.722999999999999</v>
      </c>
      <c r="Q90" s="228">
        <v>73.367999999999995</v>
      </c>
      <c r="R90" s="228">
        <v>1.0629999999999999</v>
      </c>
      <c r="S90" s="228">
        <v>-13.868</v>
      </c>
      <c r="T90" s="228">
        <v>27.044</v>
      </c>
      <c r="U90" s="228">
        <v>50.902000000000001</v>
      </c>
      <c r="V90" s="231">
        <v>-0.2689999999999993</v>
      </c>
      <c r="W90" s="228">
        <v>50.377000000000002</v>
      </c>
      <c r="X90" s="228">
        <v>8.2010000000000005</v>
      </c>
      <c r="Y90" s="232">
        <v>-10.741</v>
      </c>
      <c r="Z90" s="232">
        <v>0.74099999999999999</v>
      </c>
      <c r="AA90" s="232">
        <v>-2.5950000000000002</v>
      </c>
      <c r="AB90" s="231"/>
      <c r="AC90" s="231"/>
      <c r="AD90" s="231"/>
      <c r="AE90" s="231"/>
      <c r="AF90" s="231"/>
    </row>
    <row r="91" spans="3:32" x14ac:dyDescent="0.2">
      <c r="C91" s="181" t="s">
        <v>14</v>
      </c>
      <c r="D91" s="181" t="s">
        <v>906</v>
      </c>
      <c r="E91" s="182" t="s">
        <v>152</v>
      </c>
      <c r="F91" s="228">
        <v>631.476</v>
      </c>
      <c r="G91" s="228">
        <v>1107.538</v>
      </c>
      <c r="H91" s="228">
        <v>474.42899999999997</v>
      </c>
      <c r="I91" s="228">
        <v>542.53800000000001</v>
      </c>
      <c r="J91" s="228">
        <v>402.834</v>
      </c>
      <c r="K91" s="228">
        <v>379.72800000000001</v>
      </c>
      <c r="L91" s="228">
        <v>391.64800000000002</v>
      </c>
      <c r="M91" s="228">
        <v>563.05600000000004</v>
      </c>
      <c r="N91" s="228">
        <v>339.59500000000003</v>
      </c>
      <c r="O91" s="228">
        <v>267.14499999999998</v>
      </c>
      <c r="P91" s="228">
        <v>310.54399999999998</v>
      </c>
      <c r="Q91" s="228">
        <v>365.01100000000002</v>
      </c>
      <c r="R91" s="228">
        <v>730.59</v>
      </c>
      <c r="S91" s="228">
        <v>539.88699999999994</v>
      </c>
      <c r="T91" s="228">
        <v>637.39700000000005</v>
      </c>
      <c r="U91" s="228">
        <v>1965.3150000000001</v>
      </c>
      <c r="V91" s="231">
        <v>581.19299999999998</v>
      </c>
      <c r="W91" s="228">
        <v>984.11800000000005</v>
      </c>
      <c r="X91" s="228">
        <v>1061.3</v>
      </c>
      <c r="Y91" s="232">
        <v>1443.575</v>
      </c>
      <c r="Z91" s="232">
        <v>1017.5309999999999</v>
      </c>
      <c r="AA91" s="232">
        <v>874.61300000000006</v>
      </c>
      <c r="AB91" s="231"/>
      <c r="AC91" s="231"/>
      <c r="AD91" s="231"/>
      <c r="AE91" s="231"/>
      <c r="AF91" s="231"/>
    </row>
    <row r="92" spans="3:32" x14ac:dyDescent="0.2">
      <c r="C92" s="175" t="s">
        <v>153</v>
      </c>
      <c r="D92" s="175" t="s">
        <v>907</v>
      </c>
      <c r="E92" s="204"/>
      <c r="F92" s="236">
        <f t="shared" ref="F92:H92" si="10">F7-F46</f>
        <v>-1741.8999999999978</v>
      </c>
      <c r="G92" s="236">
        <f t="shared" si="10"/>
        <v>-5242.6189999999951</v>
      </c>
      <c r="H92" s="236">
        <f t="shared" si="10"/>
        <v>-5116.2969999999987</v>
      </c>
      <c r="I92" s="236">
        <f t="shared" ref="I92:AA92" si="11">I7-I46</f>
        <v>-3119.8600000000042</v>
      </c>
      <c r="J92" s="236">
        <f t="shared" si="11"/>
        <v>-3219.1189999999988</v>
      </c>
      <c r="K92" s="236">
        <f t="shared" si="11"/>
        <v>-2135.7309999999998</v>
      </c>
      <c r="L92" s="236">
        <f t="shared" si="11"/>
        <v>-2484.5109999999986</v>
      </c>
      <c r="M92" s="236">
        <f t="shared" si="11"/>
        <v>-2236.1349999999948</v>
      </c>
      <c r="N92" s="236">
        <f t="shared" si="11"/>
        <v>-2116.8860000000022</v>
      </c>
      <c r="O92" s="236">
        <f t="shared" si="11"/>
        <v>-836.56800000000658</v>
      </c>
      <c r="P92" s="236">
        <f t="shared" si="11"/>
        <v>-908.1710000000021</v>
      </c>
      <c r="Q92" s="237">
        <f t="shared" si="11"/>
        <v>-1139.3399999999965</v>
      </c>
      <c r="R92" s="237">
        <f t="shared" si="11"/>
        <v>-4995.135000000002</v>
      </c>
      <c r="S92" s="237">
        <f t="shared" si="11"/>
        <v>-5186.044000000009</v>
      </c>
      <c r="T92" s="237">
        <f t="shared" si="11"/>
        <v>-1719.5029999999897</v>
      </c>
      <c r="U92" s="237">
        <f t="shared" si="11"/>
        <v>-6556.4470000000001</v>
      </c>
      <c r="V92" s="237">
        <f t="shared" si="11"/>
        <v>-6962.7690000000002</v>
      </c>
      <c r="W92" s="237">
        <f t="shared" si="11"/>
        <v>-6086.3050000000003</v>
      </c>
      <c r="X92" s="237">
        <f t="shared" si="11"/>
        <v>-6289.9400000000023</v>
      </c>
      <c r="Y92" s="237">
        <f t="shared" si="11"/>
        <v>-7442.7199999999939</v>
      </c>
      <c r="Z92" s="237">
        <f t="shared" si="11"/>
        <v>-8261.8299999999945</v>
      </c>
      <c r="AA92" s="237">
        <f t="shared" si="11"/>
        <v>-8860.226999999999</v>
      </c>
      <c r="AB92" s="263"/>
      <c r="AC92" s="263"/>
      <c r="AD92" s="263"/>
      <c r="AE92" s="263"/>
      <c r="AF92" s="263"/>
    </row>
    <row r="93" spans="3:32" x14ac:dyDescent="0.2">
      <c r="C93" s="205" t="s">
        <v>1</v>
      </c>
      <c r="D93" s="205" t="s">
        <v>829</v>
      </c>
      <c r="E93" s="206"/>
      <c r="F93" s="238">
        <f t="shared" ref="F93:H93" si="12">F92/F94</f>
        <v>-2.5408186179472419E-2</v>
      </c>
      <c r="G93" s="238">
        <f t="shared" si="12"/>
        <v>-8.1845405663848181E-2</v>
      </c>
      <c r="H93" s="238">
        <f t="shared" si="12"/>
        <v>-7.4444071405006015E-2</v>
      </c>
      <c r="I93" s="238">
        <f t="shared" ref="I93:N93" si="13">I92/I94</f>
        <v>-4.3555498260752341E-2</v>
      </c>
      <c r="J93" s="238">
        <f t="shared" si="13"/>
        <v>-4.3662328549467194E-2</v>
      </c>
      <c r="K93" s="238">
        <f t="shared" si="13"/>
        <v>-2.8612735468697234E-2</v>
      </c>
      <c r="L93" s="238">
        <f t="shared" si="13"/>
        <v>-3.2450840687910348E-2</v>
      </c>
      <c r="M93" s="238">
        <f t="shared" si="13"/>
        <v>-2.7820822870102676E-2</v>
      </c>
      <c r="N93" s="238">
        <f t="shared" si="13"/>
        <v>-2.5935373727727615E-2</v>
      </c>
      <c r="O93" s="238">
        <f t="shared" ref="O93:P93" si="14">O92/O94</f>
        <v>-9.8465672877837782E-3</v>
      </c>
      <c r="P93" s="238">
        <f t="shared" si="14"/>
        <v>-1.0059955014990683E-2</v>
      </c>
      <c r="Q93" s="238">
        <f>Q92/Q94</f>
        <v>-1.2050452870855845E-2</v>
      </c>
      <c r="R93" s="238">
        <f t="shared" ref="R93:T93" si="15">R92/R94</f>
        <v>-5.2959119220032824E-2</v>
      </c>
      <c r="S93" s="238">
        <f t="shared" si="15"/>
        <v>-5.0897675351333625E-2</v>
      </c>
      <c r="T93" s="238">
        <f t="shared" si="15"/>
        <v>-1.5637566387128245E-2</v>
      </c>
      <c r="U93" s="238">
        <f t="shared" ref="U93:AA93" si="16">U92/U94</f>
        <v>-5.3072009873375868E-2</v>
      </c>
      <c r="V93" s="238">
        <f t="shared" si="16"/>
        <v>-5.3474399942491806E-2</v>
      </c>
      <c r="W93" s="238">
        <f t="shared" si="16"/>
        <v>-4.4505397387396457E-2</v>
      </c>
      <c r="X93" s="238">
        <f t="shared" si="16"/>
        <v>-4.3697700364020493E-2</v>
      </c>
      <c r="Y93" s="238">
        <f t="shared" si="16"/>
        <v>-4.9400003139669017E-2</v>
      </c>
      <c r="Z93" s="238">
        <f t="shared" si="16"/>
        <v>-5.2571460692617748E-2</v>
      </c>
      <c r="AA93" s="238">
        <f t="shared" si="16"/>
        <v>-5.4056557269335732E-2</v>
      </c>
      <c r="AB93" s="264"/>
      <c r="AC93" s="264"/>
      <c r="AD93" s="264"/>
      <c r="AE93" s="264"/>
      <c r="AF93" s="264"/>
    </row>
    <row r="94" spans="3:32" x14ac:dyDescent="0.2">
      <c r="C94" s="207" t="s">
        <v>16</v>
      </c>
      <c r="D94" s="207" t="s">
        <v>908</v>
      </c>
      <c r="E94" s="208"/>
      <c r="F94" s="239">
        <v>68556.645000000033</v>
      </c>
      <c r="G94" s="239">
        <v>64055.141000000018</v>
      </c>
      <c r="H94" s="239">
        <v>68726.722000000009</v>
      </c>
      <c r="I94" s="239">
        <v>71629.533000000039</v>
      </c>
      <c r="J94" s="239">
        <v>73727.607000000033</v>
      </c>
      <c r="K94" s="239">
        <v>74642.671000000046</v>
      </c>
      <c r="L94" s="239">
        <v>76562.3</v>
      </c>
      <c r="M94" s="239">
        <v>80376.30700000003</v>
      </c>
      <c r="N94" s="239">
        <v>81621.573000000019</v>
      </c>
      <c r="O94" s="239">
        <v>84960.370000000024</v>
      </c>
      <c r="P94" s="239">
        <v>90275.851000000039</v>
      </c>
      <c r="Q94" s="239">
        <v>94547.483999999953</v>
      </c>
      <c r="R94" s="239">
        <v>94320.583000000013</v>
      </c>
      <c r="S94" s="239">
        <v>101891.56899999999</v>
      </c>
      <c r="T94" s="239">
        <v>109959.757</v>
      </c>
      <c r="U94" s="239">
        <v>123538.698</v>
      </c>
      <c r="V94" s="239">
        <v>130207.51999999999</v>
      </c>
      <c r="W94" s="239">
        <v>136754.31200000001</v>
      </c>
      <c r="X94" s="239">
        <v>143942.12847820634</v>
      </c>
      <c r="Y94" s="239">
        <v>150662.33860263394</v>
      </c>
      <c r="Z94" s="240">
        <v>157154.27897859697</v>
      </c>
      <c r="AA94" s="240">
        <v>163906.60906972105</v>
      </c>
      <c r="AB94" s="255"/>
      <c r="AC94" s="255"/>
      <c r="AD94" s="255"/>
      <c r="AE94" s="255"/>
      <c r="AF94" s="255"/>
    </row>
    <row r="95" spans="3:32" x14ac:dyDescent="0.2">
      <c r="C95" s="209" t="s">
        <v>348</v>
      </c>
      <c r="D95" s="210"/>
      <c r="E95" s="13"/>
    </row>
    <row r="96" spans="3:32" x14ac:dyDescent="0.2">
      <c r="C96" s="211" t="s">
        <v>347</v>
      </c>
      <c r="D96" s="212"/>
      <c r="E96" s="13"/>
      <c r="H96" s="226"/>
      <c r="I96" s="241"/>
      <c r="J96" s="242"/>
      <c r="K96" s="242"/>
      <c r="L96" s="242"/>
      <c r="M96" s="242"/>
      <c r="N96" s="242"/>
      <c r="O96" s="242"/>
    </row>
  </sheetData>
  <pageMargins left="0.7" right="0.7" top="0.75" bottom="0.75" header="0.3" footer="0.3"/>
  <pageSetup paperSize="9" orientation="portrait" r:id="rId1"/>
  <headerFooter>
    <oddFooter>&amp;L_x000D_&amp;1#&amp;"Calibri"&amp;10&amp;K000000 Interné</oddFooter>
  </headerFooter>
  <ignoredErrors>
    <ignoredError sqref="F7:AA9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P14"/>
  <sheetViews>
    <sheetView showGridLines="0" zoomScaleNormal="100" workbookViewId="0"/>
  </sheetViews>
  <sheetFormatPr defaultColWidth="9" defaultRowHeight="12.75" x14ac:dyDescent="0.2"/>
  <cols>
    <col min="1" max="1" width="0.75" style="13" customWidth="1"/>
    <col min="2" max="2" width="16.875" style="13" customWidth="1"/>
    <col min="3" max="4" width="43.375" style="13" bestFit="1" customWidth="1"/>
    <col min="5" max="16" width="6.25" style="13" customWidth="1"/>
    <col min="17" max="16384" width="9" style="13"/>
  </cols>
  <sheetData>
    <row r="1" spans="3:16" ht="4.5" customHeight="1" x14ac:dyDescent="0.2"/>
    <row r="2" spans="3:16" ht="45" customHeight="1" x14ac:dyDescent="0.2"/>
    <row r="3" spans="3:16" ht="13.5" thickBot="1" x14ac:dyDescent="0.25">
      <c r="C3" s="265" t="s">
        <v>681</v>
      </c>
      <c r="D3" s="265" t="s">
        <v>1129</v>
      </c>
      <c r="E3" s="269"/>
      <c r="F3" s="269"/>
      <c r="G3" s="269"/>
      <c r="H3" s="269"/>
      <c r="I3" s="269"/>
      <c r="J3" s="269"/>
      <c r="K3" s="269"/>
      <c r="L3" s="269"/>
      <c r="M3" s="269"/>
      <c r="N3" s="269"/>
      <c r="O3" s="269"/>
      <c r="P3" s="269"/>
    </row>
    <row r="4" spans="3:16" x14ac:dyDescent="0.2">
      <c r="C4" s="266"/>
      <c r="D4" s="266"/>
      <c r="E4" s="270">
        <v>2019</v>
      </c>
      <c r="F4" s="270">
        <v>2020</v>
      </c>
      <c r="G4" s="270">
        <v>2021</v>
      </c>
      <c r="H4" s="270">
        <v>2022</v>
      </c>
      <c r="I4" s="270">
        <v>2023</v>
      </c>
      <c r="J4" s="270">
        <v>2024</v>
      </c>
      <c r="K4" s="270">
        <v>2025</v>
      </c>
      <c r="L4" s="270">
        <v>2026</v>
      </c>
      <c r="M4" s="270">
        <v>2027</v>
      </c>
      <c r="N4" s="270">
        <v>2028</v>
      </c>
      <c r="O4" s="270">
        <v>2029</v>
      </c>
      <c r="P4" s="270">
        <v>2030</v>
      </c>
    </row>
    <row r="5" spans="3:16" x14ac:dyDescent="0.2">
      <c r="C5" s="267" t="s">
        <v>682</v>
      </c>
      <c r="D5" s="267" t="s">
        <v>683</v>
      </c>
      <c r="E5" s="271">
        <v>96.668479808616937</v>
      </c>
      <c r="F5" s="271">
        <v>93.449687000000011</v>
      </c>
      <c r="G5" s="271">
        <v>97.908378487275172</v>
      </c>
      <c r="H5" s="271">
        <v>99.739300606557364</v>
      </c>
      <c r="I5" s="271">
        <v>101.33159362928239</v>
      </c>
      <c r="J5" s="271">
        <v>103.66238360911682</v>
      </c>
      <c r="K5" s="271">
        <v>105.96761613566093</v>
      </c>
      <c r="L5" s="271">
        <v>108.46643986970392</v>
      </c>
      <c r="M5" s="271">
        <v>109.59933737039746</v>
      </c>
      <c r="N5" s="271">
        <v>111.67237507902686</v>
      </c>
      <c r="O5" s="271"/>
      <c r="P5" s="271"/>
    </row>
    <row r="6" spans="3:16" x14ac:dyDescent="0.2">
      <c r="C6" s="32" t="s">
        <v>678</v>
      </c>
      <c r="D6" s="32" t="s">
        <v>684</v>
      </c>
      <c r="E6" s="272">
        <v>2.511256197763756</v>
      </c>
      <c r="F6" s="272">
        <v>-3.3297232096640594</v>
      </c>
      <c r="G6" s="272">
        <v>4.7712214245031692</v>
      </c>
      <c r="H6" s="272">
        <v>1.8700361987101788</v>
      </c>
      <c r="I6" s="272">
        <v>1.5964549711513953</v>
      </c>
      <c r="J6" s="272">
        <v>2.3001611800970156</v>
      </c>
      <c r="K6" s="272">
        <v>2.2237888482639301</v>
      </c>
      <c r="L6" s="272">
        <v>2.3581013003481921</v>
      </c>
      <c r="M6" s="272">
        <v>1.0444682263513361</v>
      </c>
      <c r="N6" s="272">
        <v>1.8914691989637245</v>
      </c>
      <c r="O6" s="272"/>
      <c r="P6" s="272"/>
    </row>
    <row r="7" spans="3:16" x14ac:dyDescent="0.2">
      <c r="C7" s="32" t="s">
        <v>679</v>
      </c>
      <c r="D7" s="32" t="s">
        <v>1135</v>
      </c>
      <c r="E7" s="272">
        <v>96.823979000000008</v>
      </c>
      <c r="F7" s="272">
        <v>94.320582999999985</v>
      </c>
      <c r="G7" s="272">
        <v>99.655221999999981</v>
      </c>
      <c r="H7" s="272">
        <v>100.197936</v>
      </c>
      <c r="I7" s="272">
        <v>102.31475400000001</v>
      </c>
      <c r="J7" s="272">
        <v>104.298304</v>
      </c>
      <c r="K7" s="272">
        <v>105.140428</v>
      </c>
      <c r="L7" s="272">
        <v>105.940217378675</v>
      </c>
      <c r="M7" s="272">
        <v>107.8610687990227</v>
      </c>
      <c r="N7" s="272">
        <v>109.55654833967149</v>
      </c>
      <c r="O7" s="272">
        <v>111.8199015764812</v>
      </c>
      <c r="P7" s="272">
        <v>114.12290728543638</v>
      </c>
    </row>
    <row r="8" spans="3:16" ht="13.5" thickBot="1" x14ac:dyDescent="0.25">
      <c r="C8" s="268" t="s">
        <v>680</v>
      </c>
      <c r="D8" s="268" t="s">
        <v>1136</v>
      </c>
      <c r="E8" s="273">
        <v>2.2758991001939233</v>
      </c>
      <c r="F8" s="273">
        <v>-2.585512417332092</v>
      </c>
      <c r="G8" s="273">
        <v>5.6558588065555027</v>
      </c>
      <c r="H8" s="273">
        <v>0.54459163213746997</v>
      </c>
      <c r="I8" s="273">
        <v>2.1126363321495978</v>
      </c>
      <c r="J8" s="273">
        <v>1.9386744554944713</v>
      </c>
      <c r="K8" s="273">
        <v>0.80741869014475665</v>
      </c>
      <c r="L8" s="273">
        <v>0.76068682036847246</v>
      </c>
      <c r="M8" s="273">
        <v>1.8131465725445439</v>
      </c>
      <c r="N8" s="273">
        <v>1.5719105693343227</v>
      </c>
      <c r="O8" s="273">
        <v>2.0659223671344318</v>
      </c>
      <c r="P8" s="273">
        <v>2.0595669254636073</v>
      </c>
    </row>
    <row r="9" spans="3:16" x14ac:dyDescent="0.2">
      <c r="C9" s="11"/>
      <c r="D9" s="11"/>
      <c r="E9" s="16"/>
      <c r="F9" s="16"/>
      <c r="G9" s="16"/>
      <c r="H9" s="16"/>
      <c r="I9" s="16"/>
      <c r="J9" s="16"/>
      <c r="K9" s="16"/>
      <c r="L9" s="16"/>
      <c r="M9" s="16"/>
      <c r="N9" s="16"/>
      <c r="O9" s="16"/>
      <c r="P9" s="274" t="s">
        <v>0</v>
      </c>
    </row>
    <row r="10" spans="3:16" x14ac:dyDescent="0.2">
      <c r="C10" s="11"/>
      <c r="D10" s="11"/>
      <c r="E10" s="16"/>
      <c r="F10" s="16"/>
      <c r="G10" s="16"/>
      <c r="H10" s="16"/>
      <c r="I10" s="16"/>
      <c r="J10" s="16"/>
      <c r="K10" s="16"/>
      <c r="L10" s="16"/>
      <c r="M10" s="16"/>
      <c r="N10" s="16"/>
      <c r="O10" s="16"/>
      <c r="P10" s="274" t="s">
        <v>195</v>
      </c>
    </row>
    <row r="11" spans="3:16" x14ac:dyDescent="0.2">
      <c r="C11" s="11"/>
      <c r="D11" s="11"/>
      <c r="E11" s="11"/>
      <c r="F11" s="16"/>
      <c r="G11" s="16"/>
      <c r="H11" s="16"/>
      <c r="I11" s="16"/>
      <c r="J11" s="11"/>
      <c r="K11" s="11"/>
    </row>
    <row r="12" spans="3:16" x14ac:dyDescent="0.2">
      <c r="C12" s="11"/>
      <c r="D12" s="11"/>
      <c r="F12" s="11"/>
      <c r="G12" s="16"/>
      <c r="H12" s="16"/>
      <c r="I12" s="16"/>
      <c r="J12" s="16"/>
    </row>
    <row r="13" spans="3:16" x14ac:dyDescent="0.2">
      <c r="C13" s="11"/>
      <c r="D13" s="11"/>
      <c r="F13" s="11"/>
      <c r="G13" s="16"/>
      <c r="H13" s="16"/>
      <c r="I13" s="16"/>
      <c r="J13" s="16"/>
    </row>
    <row r="14" spans="3:16" x14ac:dyDescent="0.2">
      <c r="C14" s="11"/>
      <c r="D14" s="11"/>
      <c r="F14" s="11"/>
      <c r="G14" s="16"/>
      <c r="H14" s="16"/>
      <c r="I14" s="16"/>
      <c r="J14" s="16"/>
    </row>
  </sheetData>
  <pageMargins left="0.7" right="0.7" top="0.75" bottom="0.75" header="0.3" footer="0.3"/>
  <pageSetup paperSize="9" orientation="portrait" r:id="rId1"/>
  <headerFooter>
    <oddFooter>&amp;L_x000D_&amp;1#&amp;"Calibri"&amp;10&amp;K000000 Interné</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M35"/>
  <sheetViews>
    <sheetView showGridLines="0" zoomScaleNormal="100" workbookViewId="0"/>
  </sheetViews>
  <sheetFormatPr defaultColWidth="9" defaultRowHeight="12.75" x14ac:dyDescent="0.2"/>
  <cols>
    <col min="1" max="1" width="0.75" style="13" customWidth="1"/>
    <col min="2" max="2" width="16.875" style="13" customWidth="1"/>
    <col min="3" max="4" width="37.5" style="13" customWidth="1"/>
    <col min="5" max="13" width="6.25" style="13" customWidth="1"/>
    <col min="14" max="16384" width="9" style="13"/>
  </cols>
  <sheetData>
    <row r="1" spans="3:13" ht="4.5" customHeight="1" x14ac:dyDescent="0.2"/>
    <row r="2" spans="3:13" ht="45" customHeight="1" x14ac:dyDescent="0.2"/>
    <row r="3" spans="3:13" ht="13.5" thickBot="1" x14ac:dyDescent="0.25">
      <c r="C3" s="275" t="s">
        <v>685</v>
      </c>
      <c r="D3" s="275" t="s">
        <v>686</v>
      </c>
      <c r="E3" s="269"/>
      <c r="F3" s="269"/>
      <c r="G3" s="269"/>
      <c r="H3" s="269"/>
      <c r="I3" s="269"/>
      <c r="J3" s="269"/>
      <c r="K3" s="269"/>
      <c r="L3" s="269"/>
      <c r="M3" s="269"/>
    </row>
    <row r="4" spans="3:13" x14ac:dyDescent="0.2">
      <c r="C4" s="266"/>
      <c r="D4" s="266"/>
      <c r="E4" s="270">
        <v>2021</v>
      </c>
      <c r="F4" s="270">
        <v>2022</v>
      </c>
      <c r="G4" s="270">
        <v>2023</v>
      </c>
      <c r="H4" s="270">
        <v>2024</v>
      </c>
      <c r="I4" s="270">
        <v>2025</v>
      </c>
      <c r="J4" s="270">
        <v>2026</v>
      </c>
      <c r="K4" s="270">
        <v>2027</v>
      </c>
      <c r="L4" s="270">
        <v>2028</v>
      </c>
      <c r="M4" s="270">
        <v>2029</v>
      </c>
    </row>
    <row r="5" spans="3:13" x14ac:dyDescent="0.2">
      <c r="C5" s="267" t="s">
        <v>299</v>
      </c>
      <c r="D5" s="267" t="s">
        <v>261</v>
      </c>
      <c r="E5" s="271">
        <v>2.5824838176257754</v>
      </c>
      <c r="F5" s="271">
        <v>2.3763425715918962</v>
      </c>
      <c r="G5" s="271">
        <v>4.470369211726676</v>
      </c>
      <c r="H5" s="271">
        <v>1.2704012346137918</v>
      </c>
      <c r="I5" s="271">
        <v>1.6754269286075603</v>
      </c>
      <c r="J5" s="271">
        <v>1.6518126223380785</v>
      </c>
      <c r="K5" s="271">
        <v>1.638829110447152</v>
      </c>
      <c r="L5" s="271">
        <v>1.74151835674658</v>
      </c>
      <c r="M5" s="271">
        <v>2.3201996932238411</v>
      </c>
    </row>
    <row r="6" spans="3:13" ht="13.5" thickBot="1" x14ac:dyDescent="0.25">
      <c r="C6" s="268" t="s">
        <v>502</v>
      </c>
      <c r="D6" s="268" t="s">
        <v>300</v>
      </c>
      <c r="E6" s="273">
        <v>5.9614499507805183E-3</v>
      </c>
      <c r="F6" s="273">
        <v>4.4208327870349895E-2</v>
      </c>
      <c r="G6" s="273">
        <v>0.20732329511026565</v>
      </c>
      <c r="H6" s="273">
        <v>0.71183090181719122</v>
      </c>
      <c r="I6" s="273">
        <v>1.5399535467285328</v>
      </c>
      <c r="J6" s="273">
        <v>1.7580051500887313</v>
      </c>
      <c r="K6" s="273">
        <v>0.26212622382124373</v>
      </c>
      <c r="L6" s="273">
        <v>0.16375629581463999</v>
      </c>
      <c r="M6" s="273">
        <v>4.2832939967065692E-2</v>
      </c>
    </row>
    <row r="7" spans="3:13" x14ac:dyDescent="0.2">
      <c r="C7" s="274"/>
      <c r="D7" s="274"/>
      <c r="E7" s="11"/>
      <c r="F7" s="16"/>
      <c r="G7" s="16"/>
      <c r="H7" s="16"/>
      <c r="I7" s="16"/>
      <c r="J7" s="11"/>
      <c r="K7" s="11"/>
      <c r="M7" s="274" t="s">
        <v>0</v>
      </c>
    </row>
    <row r="8" spans="3:13" x14ac:dyDescent="0.2">
      <c r="C8" s="11"/>
      <c r="D8" s="11"/>
      <c r="E8" s="11"/>
      <c r="F8" s="16"/>
      <c r="G8" s="16"/>
      <c r="H8" s="16"/>
      <c r="I8" s="16"/>
      <c r="J8" s="11"/>
      <c r="K8" s="11"/>
      <c r="M8" s="274" t="s">
        <v>195</v>
      </c>
    </row>
    <row r="9" spans="3:13" x14ac:dyDescent="0.2">
      <c r="C9" s="17"/>
      <c r="D9" s="17"/>
      <c r="I9" s="16"/>
      <c r="J9" s="11"/>
    </row>
    <row r="10" spans="3:13" x14ac:dyDescent="0.2">
      <c r="C10" s="11"/>
      <c r="D10" s="11"/>
      <c r="F10" s="11"/>
      <c r="G10" s="16"/>
      <c r="H10" s="16"/>
      <c r="I10" s="16"/>
      <c r="J10" s="16"/>
    </row>
    <row r="11" spans="3:13" x14ac:dyDescent="0.2">
      <c r="C11" s="11"/>
      <c r="D11" s="11"/>
      <c r="F11" s="11"/>
      <c r="G11" s="16"/>
      <c r="H11" s="16"/>
      <c r="I11" s="16"/>
      <c r="J11" s="16"/>
    </row>
    <row r="12" spans="3:13" x14ac:dyDescent="0.2">
      <c r="C12" s="11"/>
      <c r="D12" s="11"/>
      <c r="F12" s="11"/>
      <c r="G12" s="16"/>
      <c r="H12" s="16"/>
      <c r="I12" s="16"/>
      <c r="J12" s="16"/>
    </row>
    <row r="35" spans="9:9" x14ac:dyDescent="0.2">
      <c r="I35" s="18"/>
    </row>
  </sheetData>
  <pageMargins left="0.7" right="0.7" top="0.75" bottom="0.75" header="0.3" footer="0.3"/>
  <pageSetup paperSize="9" orientation="portrait" r:id="rId1"/>
  <headerFooter>
    <oddFooter>&amp;L_x000D_&amp;1#&amp;"Calibri"&amp;10&amp;K000000 Interné</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02237-6B81-4E2F-88AD-4747F3CAD8B1}">
  <dimension ref="C1:W9"/>
  <sheetViews>
    <sheetView workbookViewId="0"/>
  </sheetViews>
  <sheetFormatPr defaultColWidth="9.25" defaultRowHeight="12.75" x14ac:dyDescent="0.2"/>
  <cols>
    <col min="1" max="1" width="0.75" style="19" customWidth="1"/>
    <col min="2" max="2" width="16.875" style="19" customWidth="1"/>
    <col min="3" max="3" width="52.25" style="19" bestFit="1" customWidth="1"/>
    <col min="4" max="4" width="58.5" style="19" bestFit="1" customWidth="1"/>
    <col min="5" max="23" width="5" style="19" customWidth="1"/>
    <col min="24" max="16384" width="9.25" style="19"/>
  </cols>
  <sheetData>
    <row r="1" spans="3:23" ht="4.5" customHeight="1" x14ac:dyDescent="0.2"/>
    <row r="2" spans="3:23" ht="45" customHeight="1" x14ac:dyDescent="0.2"/>
    <row r="3" spans="3:23" ht="13.5" thickBot="1" x14ac:dyDescent="0.25">
      <c r="C3" s="423" t="s">
        <v>463</v>
      </c>
      <c r="D3" s="423" t="s">
        <v>484</v>
      </c>
      <c r="E3" s="424"/>
      <c r="F3" s="424"/>
      <c r="G3" s="424"/>
      <c r="H3" s="424"/>
      <c r="I3" s="424"/>
      <c r="J3" s="424"/>
      <c r="K3" s="424"/>
      <c r="L3" s="424"/>
      <c r="M3" s="424"/>
      <c r="N3" s="424"/>
      <c r="O3" s="424"/>
      <c r="P3" s="424"/>
      <c r="Q3" s="424"/>
      <c r="R3" s="424"/>
      <c r="S3" s="424"/>
      <c r="T3" s="424"/>
      <c r="U3" s="424"/>
      <c r="V3" s="424"/>
      <c r="W3" s="424"/>
    </row>
    <row r="4" spans="3:23" x14ac:dyDescent="0.2">
      <c r="C4" s="20"/>
      <c r="D4" s="20"/>
      <c r="E4" s="21">
        <v>2012</v>
      </c>
      <c r="F4" s="21">
        <v>2013</v>
      </c>
      <c r="G4" s="21">
        <v>2014</v>
      </c>
      <c r="H4" s="21">
        <v>2015</v>
      </c>
      <c r="I4" s="21">
        <v>2016</v>
      </c>
      <c r="J4" s="21">
        <v>2017</v>
      </c>
      <c r="K4" s="21">
        <v>2018</v>
      </c>
      <c r="L4" s="21">
        <v>2019</v>
      </c>
      <c r="M4" s="21">
        <v>2020</v>
      </c>
      <c r="N4" s="21">
        <v>2021</v>
      </c>
      <c r="O4" s="21">
        <v>2022</v>
      </c>
      <c r="P4" s="21">
        <v>2023</v>
      </c>
      <c r="Q4" s="21">
        <v>2024</v>
      </c>
      <c r="R4" s="21">
        <v>2025</v>
      </c>
      <c r="S4" s="21">
        <v>2026</v>
      </c>
      <c r="T4" s="21">
        <v>2027</v>
      </c>
      <c r="U4" s="21">
        <v>2028</v>
      </c>
      <c r="V4" s="21">
        <v>2029</v>
      </c>
      <c r="W4" s="21">
        <v>2030</v>
      </c>
    </row>
    <row r="5" spans="3:23" x14ac:dyDescent="0.2">
      <c r="C5" s="22" t="s">
        <v>370</v>
      </c>
      <c r="D5" s="22" t="s">
        <v>368</v>
      </c>
      <c r="E5" s="23">
        <v>2.1601016518424387</v>
      </c>
      <c r="F5" s="23">
        <v>2.1144278606965106</v>
      </c>
      <c r="G5" s="23">
        <v>3.897685749086488</v>
      </c>
      <c r="H5" s="23">
        <v>2.8135990621336537</v>
      </c>
      <c r="I5" s="23">
        <v>2.6225769669327326</v>
      </c>
      <c r="J5" s="23">
        <v>4.5555555555555571</v>
      </c>
      <c r="K5" s="23">
        <v>6.0573857598299696</v>
      </c>
      <c r="L5" s="23">
        <v>6.3126252505010028</v>
      </c>
      <c r="M5" s="23">
        <v>2.1677662582469281</v>
      </c>
      <c r="N5" s="23">
        <v>6.7343173431734238</v>
      </c>
      <c r="O5" s="23">
        <v>8.9887640449438209</v>
      </c>
      <c r="P5" s="23">
        <v>9.0404440919904729</v>
      </c>
      <c r="Q5" s="23">
        <v>6.0363636363636397</v>
      </c>
      <c r="R5" s="23">
        <v>5.8984910836762605</v>
      </c>
      <c r="S5" s="23">
        <v>4.4041450777202007</v>
      </c>
      <c r="T5" s="23">
        <v>4.5285359801488845</v>
      </c>
      <c r="U5" s="23">
        <v>4.7477744807121747</v>
      </c>
      <c r="V5" s="23">
        <v>4.6458923512747941</v>
      </c>
      <c r="W5" s="23">
        <v>4.1689225771521343</v>
      </c>
    </row>
    <row r="6" spans="3:23" ht="13.5" thickBot="1" x14ac:dyDescent="0.25">
      <c r="C6" s="425" t="s">
        <v>371</v>
      </c>
      <c r="D6" s="425" t="s">
        <v>369</v>
      </c>
      <c r="E6" s="426">
        <v>3.7131882202304789</v>
      </c>
      <c r="F6" s="426">
        <v>3.4567901234567877</v>
      </c>
      <c r="G6" s="426">
        <v>4.6539379474940246</v>
      </c>
      <c r="H6" s="426">
        <v>3.3067274800456126</v>
      </c>
      <c r="I6" s="426">
        <v>5.6291390728476776</v>
      </c>
      <c r="J6" s="426">
        <v>5.0156739811912265</v>
      </c>
      <c r="K6" s="426">
        <v>6.6666666666666652</v>
      </c>
      <c r="L6" s="426">
        <v>13.432835820895516</v>
      </c>
      <c r="M6" s="426">
        <v>8.5526315789473664</v>
      </c>
      <c r="N6" s="426">
        <v>6.7424242424242387</v>
      </c>
      <c r="O6" s="426">
        <v>3.9034776437189445</v>
      </c>
      <c r="P6" s="426">
        <v>11.270491803278681</v>
      </c>
      <c r="Q6" s="426">
        <v>7.980356046654391</v>
      </c>
      <c r="R6" s="426">
        <v>7.2768618533257445</v>
      </c>
      <c r="S6" s="426">
        <v>4.5574986751457436</v>
      </c>
      <c r="T6" s="426">
        <v>3.9026862645717086</v>
      </c>
      <c r="U6" s="426">
        <v>3.6585365853658569</v>
      </c>
      <c r="V6" s="426">
        <v>3.4352941176470697</v>
      </c>
      <c r="W6" s="426">
        <v>3.4121929026387665</v>
      </c>
    </row>
    <row r="7" spans="3:23" x14ac:dyDescent="0.2">
      <c r="C7" s="22"/>
      <c r="D7" s="22"/>
      <c r="E7" s="23"/>
      <c r="F7" s="23"/>
      <c r="G7" s="23"/>
      <c r="H7" s="23"/>
      <c r="I7" s="23"/>
      <c r="J7" s="23"/>
      <c r="K7" s="23"/>
      <c r="P7" s="24"/>
      <c r="W7" s="25" t="s">
        <v>348</v>
      </c>
    </row>
    <row r="8" spans="3:23" x14ac:dyDescent="0.2">
      <c r="C8" s="22"/>
      <c r="D8" s="22"/>
      <c r="E8" s="23"/>
      <c r="F8" s="23"/>
      <c r="G8" s="23"/>
      <c r="H8" s="23"/>
      <c r="I8" s="23"/>
      <c r="J8" s="23"/>
      <c r="K8" s="23"/>
      <c r="W8" s="25" t="s">
        <v>347</v>
      </c>
    </row>
    <row r="9" spans="3:23" x14ac:dyDescent="0.2">
      <c r="C9" s="22"/>
      <c r="D9" s="22"/>
      <c r="E9" s="23"/>
      <c r="F9" s="23"/>
      <c r="G9" s="23"/>
      <c r="H9" s="23"/>
      <c r="I9" s="23"/>
      <c r="J9" s="23"/>
      <c r="K9" s="23"/>
    </row>
  </sheetData>
  <pageMargins left="0.7" right="0.7" top="0.75" bottom="0.75" header="0.3" footer="0.3"/>
  <headerFooter>
    <oddFooter>&amp;L_x000D_&amp;1#&amp;"Calibri"&amp;10&amp;K000000 Interné</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DA76-59A2-486A-A5C0-712893A806FB}">
  <dimension ref="C1:O31"/>
  <sheetViews>
    <sheetView showGridLines="0" workbookViewId="0"/>
  </sheetViews>
  <sheetFormatPr defaultColWidth="9" defaultRowHeight="12.75" x14ac:dyDescent="0.2"/>
  <cols>
    <col min="1" max="1" width="0.75" style="13" customWidth="1"/>
    <col min="2" max="2" width="16.875" style="13" customWidth="1"/>
    <col min="3" max="4" width="56.25" style="13" customWidth="1"/>
    <col min="5" max="12" width="6.25" style="13" customWidth="1"/>
    <col min="13" max="16384" width="9" style="13"/>
  </cols>
  <sheetData>
    <row r="1" spans="3:12" ht="4.5" customHeight="1" x14ac:dyDescent="0.2"/>
    <row r="2" spans="3:12" ht="45" customHeight="1" x14ac:dyDescent="0.2"/>
    <row r="3" spans="3:12" ht="13.5" thickBot="1" x14ac:dyDescent="0.25">
      <c r="C3" s="422" t="s">
        <v>349</v>
      </c>
      <c r="D3" s="422" t="s">
        <v>350</v>
      </c>
      <c r="E3" s="82"/>
      <c r="F3" s="82"/>
      <c r="G3" s="82"/>
      <c r="H3" s="82"/>
      <c r="I3" s="82"/>
      <c r="J3" s="82"/>
      <c r="K3" s="82"/>
      <c r="L3" s="82"/>
    </row>
    <row r="4" spans="3:12" x14ac:dyDescent="0.2">
      <c r="C4" s="26"/>
      <c r="D4" s="26"/>
      <c r="E4" s="27">
        <v>2022</v>
      </c>
      <c r="F4" s="27">
        <v>2023</v>
      </c>
      <c r="G4" s="27">
        <v>2024</v>
      </c>
      <c r="H4" s="27">
        <v>2025</v>
      </c>
      <c r="I4" s="27">
        <v>2026</v>
      </c>
      <c r="J4" s="27">
        <v>2027</v>
      </c>
      <c r="K4" s="27">
        <v>2028</v>
      </c>
      <c r="L4" s="27">
        <v>2029</v>
      </c>
    </row>
    <row r="5" spans="3:12" x14ac:dyDescent="0.2">
      <c r="C5" s="28" t="s">
        <v>314</v>
      </c>
      <c r="D5" s="28" t="s">
        <v>315</v>
      </c>
      <c r="E5" s="29">
        <v>12.772863004827171</v>
      </c>
      <c r="F5" s="29">
        <v>10.511833720585512</v>
      </c>
      <c r="G5" s="29">
        <v>2.8211084851214898</v>
      </c>
      <c r="H5" s="29">
        <v>3.6748175257100275</v>
      </c>
      <c r="I5" s="29">
        <v>3.7109595890585747</v>
      </c>
      <c r="J5" s="29">
        <v>2.8805391014433348</v>
      </c>
      <c r="K5" s="29">
        <v>4.4202872898025358</v>
      </c>
      <c r="L5" s="29">
        <v>2.2876517482275425</v>
      </c>
    </row>
    <row r="6" spans="3:12" x14ac:dyDescent="0.2">
      <c r="C6" s="28" t="s">
        <v>316</v>
      </c>
      <c r="D6" s="28" t="s">
        <v>317</v>
      </c>
      <c r="E6" s="29">
        <v>7.1964524147348454</v>
      </c>
      <c r="F6" s="29">
        <v>6.3504692263204312</v>
      </c>
      <c r="G6" s="29">
        <v>1.8006970599780296</v>
      </c>
      <c r="H6" s="29">
        <v>1.2618380096234785</v>
      </c>
      <c r="I6" s="29">
        <v>2.486377350569474</v>
      </c>
      <c r="J6" s="29">
        <v>1.7622911916339832</v>
      </c>
      <c r="K6" s="29">
        <v>2.4115164324026743</v>
      </c>
      <c r="L6" s="29">
        <v>2.047729377613865</v>
      </c>
    </row>
    <row r="7" spans="3:12" x14ac:dyDescent="0.2">
      <c r="C7" s="28" t="s">
        <v>318</v>
      </c>
      <c r="D7" s="28" t="s">
        <v>319</v>
      </c>
      <c r="E7" s="29">
        <v>3.6553187168687638</v>
      </c>
      <c r="F7" s="29">
        <v>3.3290235607292074</v>
      </c>
      <c r="G7" s="29">
        <v>0.47461846722027351</v>
      </c>
      <c r="H7" s="29">
        <v>0.71276852907790145</v>
      </c>
      <c r="I7" s="29">
        <v>-0.17525773050880419</v>
      </c>
      <c r="J7" s="29">
        <v>0.84272553115929683</v>
      </c>
      <c r="K7" s="29">
        <v>0.4627444976504464</v>
      </c>
      <c r="L7" s="29">
        <v>0.42324695033598336</v>
      </c>
    </row>
    <row r="8" spans="3:12" x14ac:dyDescent="0.2">
      <c r="C8" s="28" t="s">
        <v>320</v>
      </c>
      <c r="D8" s="28" t="s">
        <v>321</v>
      </c>
      <c r="E8" s="29">
        <v>1.8410918732235624</v>
      </c>
      <c r="F8" s="29">
        <v>1.1923409335358728</v>
      </c>
      <c r="G8" s="29">
        <v>0.19579295792318668</v>
      </c>
      <c r="H8" s="29">
        <v>0.55177445416038595</v>
      </c>
      <c r="I8" s="29">
        <v>1.2352955250240332</v>
      </c>
      <c r="J8" s="29">
        <v>0.21513796835114982</v>
      </c>
      <c r="K8" s="29">
        <v>1.4257031775458437</v>
      </c>
      <c r="L8" s="29">
        <v>-0.20936458814104786</v>
      </c>
    </row>
    <row r="9" spans="3:12" ht="13.5" thickBot="1" x14ac:dyDescent="0.25">
      <c r="C9" s="137" t="s">
        <v>322</v>
      </c>
      <c r="D9" s="137" t="s">
        <v>323</v>
      </c>
      <c r="E9" s="334">
        <v>0.08</v>
      </c>
      <c r="F9" s="334">
        <v>-0.36</v>
      </c>
      <c r="G9" s="334">
        <v>0.35</v>
      </c>
      <c r="H9" s="334">
        <v>1.1484365328482617</v>
      </c>
      <c r="I9" s="334">
        <v>0.16454444397387183</v>
      </c>
      <c r="J9" s="334">
        <v>6.0384410298905157E-2</v>
      </c>
      <c r="K9" s="334">
        <v>0.12032318220357148</v>
      </c>
      <c r="L9" s="334">
        <v>2.6040008418741656E-2</v>
      </c>
    </row>
    <row r="10" spans="3:12" x14ac:dyDescent="0.2">
      <c r="L10" s="25" t="s">
        <v>348</v>
      </c>
    </row>
    <row r="11" spans="3:12" x14ac:dyDescent="0.2">
      <c r="L11" s="25" t="s">
        <v>347</v>
      </c>
    </row>
    <row r="31" spans="9:15" x14ac:dyDescent="0.2">
      <c r="I31" s="19"/>
      <c r="J31" s="19"/>
      <c r="K31" s="19"/>
      <c r="L31" s="19"/>
      <c r="M31" s="19"/>
      <c r="N31" s="19"/>
      <c r="O31" s="19"/>
    </row>
  </sheetData>
  <pageMargins left="0.7" right="0.7" top="0.75" bottom="0.75" header="0.3" footer="0.3"/>
  <headerFooter>
    <oddFooter>&amp;L_x000D_&amp;1#&amp;"Calibri"&amp;10&amp;K000000 Interné</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B583A-2755-4348-A2ED-DCBBD2749DE1}">
  <dimension ref="C1:K324"/>
  <sheetViews>
    <sheetView zoomScaleNormal="100" workbookViewId="0"/>
  </sheetViews>
  <sheetFormatPr defaultColWidth="8.75" defaultRowHeight="12.75" x14ac:dyDescent="0.2"/>
  <cols>
    <col min="1" max="1" width="0.75" style="38" customWidth="1"/>
    <col min="2" max="2" width="16.875" style="38" customWidth="1"/>
    <col min="3" max="3" width="7.75" style="416" bestFit="1" customWidth="1"/>
    <col min="4" max="4" width="7.5" style="416" bestFit="1" customWidth="1"/>
    <col min="5" max="5" width="7.125" style="416" bestFit="1" customWidth="1"/>
    <col min="6" max="6" width="9" style="38" customWidth="1"/>
    <col min="7" max="7" width="41.125" style="38" bestFit="1" customWidth="1"/>
    <col min="8" max="16384" width="8.75" style="38"/>
  </cols>
  <sheetData>
    <row r="1" spans="3:9" ht="4.5" customHeight="1" x14ac:dyDescent="0.2"/>
    <row r="2" spans="3:9" ht="45" customHeight="1" x14ac:dyDescent="0.2"/>
    <row r="3" spans="3:9" x14ac:dyDescent="0.2">
      <c r="C3" s="420"/>
      <c r="D3" s="417" t="s">
        <v>626</v>
      </c>
      <c r="E3" s="417" t="s">
        <v>373</v>
      </c>
    </row>
    <row r="4" spans="3:9" ht="13.5" thickBot="1" x14ac:dyDescent="0.25">
      <c r="C4" s="421"/>
      <c r="D4" s="418" t="s">
        <v>625</v>
      </c>
      <c r="E4" s="418" t="s">
        <v>372</v>
      </c>
      <c r="G4" s="30" t="s">
        <v>627</v>
      </c>
    </row>
    <row r="5" spans="3:9" ht="13.5" x14ac:dyDescent="0.2">
      <c r="C5" s="419">
        <v>36556</v>
      </c>
      <c r="D5" s="416">
        <v>-3.7</v>
      </c>
      <c r="E5" s="416">
        <v>-16.600000000000001</v>
      </c>
      <c r="I5" s="40"/>
    </row>
    <row r="6" spans="3:9" ht="13.5" x14ac:dyDescent="0.2">
      <c r="C6" s="419">
        <v>36585</v>
      </c>
      <c r="D6" s="416">
        <v>-0.5</v>
      </c>
      <c r="E6" s="416">
        <v>-13.3</v>
      </c>
      <c r="I6" s="12"/>
    </row>
    <row r="7" spans="3:9" x14ac:dyDescent="0.2">
      <c r="C7" s="419">
        <v>36616</v>
      </c>
      <c r="D7" s="416">
        <v>3.2</v>
      </c>
      <c r="E7" s="416">
        <v>-8.6999999999999993</v>
      </c>
    </row>
    <row r="8" spans="3:9" x14ac:dyDescent="0.2">
      <c r="C8" s="419">
        <v>36646</v>
      </c>
      <c r="D8" s="416">
        <v>1.7</v>
      </c>
      <c r="E8" s="416">
        <v>-10.1</v>
      </c>
    </row>
    <row r="9" spans="3:9" x14ac:dyDescent="0.2">
      <c r="C9" s="419">
        <v>36677</v>
      </c>
      <c r="D9" s="416">
        <v>5.2</v>
      </c>
      <c r="E9" s="416">
        <v>-6.9</v>
      </c>
    </row>
    <row r="10" spans="3:9" x14ac:dyDescent="0.2">
      <c r="C10" s="419">
        <v>36707</v>
      </c>
      <c r="D10" s="416">
        <v>6.2</v>
      </c>
      <c r="E10" s="416">
        <v>-6.3</v>
      </c>
    </row>
    <row r="11" spans="3:9" x14ac:dyDescent="0.2">
      <c r="C11" s="419">
        <v>36738</v>
      </c>
      <c r="D11" s="416">
        <v>3.8</v>
      </c>
      <c r="E11" s="416">
        <v>-5.7</v>
      </c>
    </row>
    <row r="12" spans="3:9" x14ac:dyDescent="0.2">
      <c r="C12" s="419">
        <v>36769</v>
      </c>
      <c r="D12" s="416">
        <v>2.8</v>
      </c>
      <c r="E12" s="416">
        <v>-3.2</v>
      </c>
    </row>
    <row r="13" spans="3:9" x14ac:dyDescent="0.2">
      <c r="C13" s="419">
        <v>36799</v>
      </c>
      <c r="D13" s="416">
        <v>5.0999999999999996</v>
      </c>
      <c r="E13" s="416">
        <v>-3.3</v>
      </c>
    </row>
    <row r="14" spans="3:9" x14ac:dyDescent="0.2">
      <c r="C14" s="419">
        <v>36830</v>
      </c>
      <c r="D14" s="416">
        <v>3.3</v>
      </c>
      <c r="E14" s="416">
        <v>-2.4</v>
      </c>
    </row>
    <row r="15" spans="3:9" x14ac:dyDescent="0.2">
      <c r="C15" s="419">
        <v>36860</v>
      </c>
      <c r="D15" s="416">
        <v>3.1</v>
      </c>
      <c r="E15" s="416">
        <v>-1.7</v>
      </c>
    </row>
    <row r="16" spans="3:9" x14ac:dyDescent="0.2">
      <c r="C16" s="419">
        <v>36891</v>
      </c>
      <c r="D16" s="416">
        <v>0.8</v>
      </c>
      <c r="E16" s="416">
        <v>-3.8</v>
      </c>
    </row>
    <row r="17" spans="3:9" x14ac:dyDescent="0.2">
      <c r="C17" s="419">
        <v>36922</v>
      </c>
      <c r="D17" s="416">
        <v>-1.3</v>
      </c>
      <c r="E17" s="416">
        <v>-4.8</v>
      </c>
    </row>
    <row r="18" spans="3:9" x14ac:dyDescent="0.2">
      <c r="C18" s="419">
        <v>36950</v>
      </c>
      <c r="D18" s="416">
        <v>-2.2999999999999998</v>
      </c>
      <c r="E18" s="416">
        <v>-6.4</v>
      </c>
    </row>
    <row r="19" spans="3:9" x14ac:dyDescent="0.2">
      <c r="C19" s="419">
        <v>36981</v>
      </c>
      <c r="D19" s="416">
        <v>-4.5999999999999996</v>
      </c>
      <c r="E19" s="416">
        <v>-9.8000000000000007</v>
      </c>
    </row>
    <row r="20" spans="3:9" x14ac:dyDescent="0.2">
      <c r="C20" s="419">
        <v>37011</v>
      </c>
      <c r="D20" s="416">
        <v>-10.1</v>
      </c>
      <c r="E20" s="416">
        <v>-16.399999999999999</v>
      </c>
      <c r="I20" s="37" t="s">
        <v>628</v>
      </c>
    </row>
    <row r="21" spans="3:9" x14ac:dyDescent="0.2">
      <c r="C21" s="419">
        <v>37042</v>
      </c>
      <c r="D21" s="416">
        <v>-9.5</v>
      </c>
      <c r="E21" s="416">
        <v>-16.3</v>
      </c>
    </row>
    <row r="22" spans="3:9" x14ac:dyDescent="0.2">
      <c r="C22" s="419">
        <v>37072</v>
      </c>
      <c r="D22" s="416">
        <v>-12.2</v>
      </c>
      <c r="E22" s="416">
        <v>-21.1</v>
      </c>
      <c r="G22" s="30" t="s">
        <v>631</v>
      </c>
    </row>
    <row r="23" spans="3:9" x14ac:dyDescent="0.2">
      <c r="C23" s="419">
        <v>37103</v>
      </c>
      <c r="D23" s="416">
        <v>-14.6</v>
      </c>
      <c r="E23" s="416">
        <v>-21.1</v>
      </c>
    </row>
    <row r="24" spans="3:9" x14ac:dyDescent="0.2">
      <c r="C24" s="419">
        <v>37134</v>
      </c>
      <c r="D24" s="416">
        <v>-17.2</v>
      </c>
      <c r="E24" s="416">
        <v>-23.9</v>
      </c>
    </row>
    <row r="25" spans="3:9" x14ac:dyDescent="0.2">
      <c r="C25" s="419">
        <v>37164</v>
      </c>
      <c r="D25" s="416">
        <v>-21.5</v>
      </c>
      <c r="E25" s="416">
        <v>-28</v>
      </c>
    </row>
    <row r="26" spans="3:9" x14ac:dyDescent="0.2">
      <c r="C26" s="419">
        <v>37195</v>
      </c>
      <c r="D26" s="416">
        <v>-24.3</v>
      </c>
      <c r="E26" s="416">
        <v>-32.700000000000003</v>
      </c>
    </row>
    <row r="27" spans="3:9" x14ac:dyDescent="0.2">
      <c r="C27" s="419">
        <v>37225</v>
      </c>
      <c r="D27" s="416">
        <v>-25.8</v>
      </c>
      <c r="E27" s="416">
        <v>-33.799999999999997</v>
      </c>
    </row>
    <row r="28" spans="3:9" x14ac:dyDescent="0.2">
      <c r="C28" s="419">
        <v>37256</v>
      </c>
      <c r="D28" s="416">
        <v>-25.4</v>
      </c>
      <c r="E28" s="416">
        <v>-33.9</v>
      </c>
    </row>
    <row r="29" spans="3:9" x14ac:dyDescent="0.2">
      <c r="C29" s="419">
        <v>37287</v>
      </c>
      <c r="D29" s="416">
        <v>-25.6</v>
      </c>
      <c r="E29" s="416">
        <v>-34.1</v>
      </c>
    </row>
    <row r="30" spans="3:9" x14ac:dyDescent="0.2">
      <c r="C30" s="419">
        <v>37315</v>
      </c>
      <c r="D30" s="416">
        <v>-21.2</v>
      </c>
      <c r="E30" s="416">
        <v>-33.700000000000003</v>
      </c>
    </row>
    <row r="31" spans="3:9" x14ac:dyDescent="0.2">
      <c r="C31" s="419">
        <v>37346</v>
      </c>
      <c r="D31" s="416">
        <v>-22</v>
      </c>
      <c r="E31" s="416">
        <v>-34.6</v>
      </c>
    </row>
    <row r="32" spans="3:9" x14ac:dyDescent="0.2">
      <c r="C32" s="419">
        <v>37376</v>
      </c>
      <c r="D32" s="416">
        <v>-22.3</v>
      </c>
      <c r="E32" s="416">
        <v>-34.700000000000003</v>
      </c>
    </row>
    <row r="33" spans="3:11" x14ac:dyDescent="0.2">
      <c r="C33" s="419">
        <v>37407</v>
      </c>
      <c r="D33" s="416">
        <v>-19.2</v>
      </c>
      <c r="E33" s="416">
        <v>-31.3</v>
      </c>
    </row>
    <row r="34" spans="3:11" x14ac:dyDescent="0.2">
      <c r="C34" s="419">
        <v>37437</v>
      </c>
      <c r="D34" s="416">
        <v>-21</v>
      </c>
      <c r="E34" s="416">
        <v>-32.6</v>
      </c>
    </row>
    <row r="35" spans="3:11" x14ac:dyDescent="0.2">
      <c r="C35" s="419">
        <v>37468</v>
      </c>
      <c r="D35" s="416">
        <v>-22.5</v>
      </c>
      <c r="E35" s="416">
        <v>-32</v>
      </c>
    </row>
    <row r="36" spans="3:11" x14ac:dyDescent="0.2">
      <c r="C36" s="419">
        <v>37499</v>
      </c>
      <c r="D36" s="416">
        <v>-24.5</v>
      </c>
      <c r="E36" s="416">
        <v>-33.6</v>
      </c>
    </row>
    <row r="37" spans="3:11" x14ac:dyDescent="0.2">
      <c r="C37" s="419">
        <v>37529</v>
      </c>
      <c r="D37" s="416">
        <v>-22</v>
      </c>
      <c r="E37" s="416">
        <v>-33.700000000000003</v>
      </c>
    </row>
    <row r="38" spans="3:11" x14ac:dyDescent="0.2">
      <c r="C38" s="419">
        <v>37560</v>
      </c>
      <c r="D38" s="416">
        <v>-22.2</v>
      </c>
      <c r="E38" s="416">
        <v>-31.7</v>
      </c>
    </row>
    <row r="39" spans="3:11" x14ac:dyDescent="0.2">
      <c r="C39" s="419">
        <v>37590</v>
      </c>
      <c r="D39" s="416">
        <v>-19.899999999999999</v>
      </c>
      <c r="E39" s="416">
        <v>-29.5</v>
      </c>
    </row>
    <row r="40" spans="3:11" x14ac:dyDescent="0.2">
      <c r="C40" s="419">
        <v>37621</v>
      </c>
      <c r="D40" s="416">
        <v>-20.399999999999999</v>
      </c>
      <c r="E40" s="416">
        <v>-30.8</v>
      </c>
      <c r="I40" s="37" t="s">
        <v>629</v>
      </c>
    </row>
    <row r="41" spans="3:11" x14ac:dyDescent="0.2">
      <c r="C41" s="419">
        <v>37652</v>
      </c>
      <c r="D41" s="416">
        <v>-22</v>
      </c>
      <c r="E41" s="416">
        <v>-31.6</v>
      </c>
    </row>
    <row r="42" spans="3:11" x14ac:dyDescent="0.2">
      <c r="C42" s="419">
        <v>37680</v>
      </c>
      <c r="D42" s="416">
        <v>-20.6</v>
      </c>
      <c r="E42" s="416">
        <v>-28.4</v>
      </c>
      <c r="K42" s="149"/>
    </row>
    <row r="43" spans="3:11" x14ac:dyDescent="0.2">
      <c r="C43" s="419">
        <v>37711</v>
      </c>
      <c r="D43" s="416">
        <v>-24.2</v>
      </c>
      <c r="E43" s="416">
        <v>-31.2</v>
      </c>
    </row>
    <row r="44" spans="3:11" x14ac:dyDescent="0.2">
      <c r="C44" s="419">
        <v>37741</v>
      </c>
      <c r="D44" s="416">
        <v>-26</v>
      </c>
      <c r="E44" s="416">
        <v>-32.9</v>
      </c>
    </row>
    <row r="45" spans="3:11" x14ac:dyDescent="0.2">
      <c r="C45" s="419">
        <v>37772</v>
      </c>
      <c r="D45" s="416">
        <v>-26.6</v>
      </c>
      <c r="E45" s="416">
        <v>-31.9</v>
      </c>
    </row>
    <row r="46" spans="3:11" x14ac:dyDescent="0.2">
      <c r="C46" s="419">
        <v>37802</v>
      </c>
      <c r="D46" s="416">
        <v>-28.1</v>
      </c>
      <c r="E46" s="416">
        <v>-33.299999999999997</v>
      </c>
    </row>
    <row r="47" spans="3:11" x14ac:dyDescent="0.2">
      <c r="C47" s="419">
        <v>37833</v>
      </c>
      <c r="D47" s="416">
        <v>-27.5</v>
      </c>
      <c r="E47" s="416">
        <v>-34.299999999999997</v>
      </c>
    </row>
    <row r="48" spans="3:11" x14ac:dyDescent="0.2">
      <c r="C48" s="419">
        <v>37864</v>
      </c>
      <c r="D48" s="416">
        <v>-25.1</v>
      </c>
      <c r="E48" s="416">
        <v>-31.3</v>
      </c>
    </row>
    <row r="49" spans="3:5" x14ac:dyDescent="0.2">
      <c r="C49" s="419">
        <v>37894</v>
      </c>
      <c r="D49" s="416">
        <v>-25.1</v>
      </c>
      <c r="E49" s="416">
        <v>-31.6</v>
      </c>
    </row>
    <row r="50" spans="3:5" x14ac:dyDescent="0.2">
      <c r="C50" s="419">
        <v>37925</v>
      </c>
      <c r="D50" s="416">
        <v>-22.2</v>
      </c>
      <c r="E50" s="416">
        <v>-29.6</v>
      </c>
    </row>
    <row r="51" spans="3:5" x14ac:dyDescent="0.2">
      <c r="C51" s="419">
        <v>37955</v>
      </c>
      <c r="D51" s="416">
        <v>-19.899999999999999</v>
      </c>
      <c r="E51" s="416">
        <v>-25.8</v>
      </c>
    </row>
    <row r="52" spans="3:5" x14ac:dyDescent="0.2">
      <c r="C52" s="419">
        <v>37986</v>
      </c>
      <c r="D52" s="416">
        <v>-20</v>
      </c>
      <c r="E52" s="416">
        <v>-27.2</v>
      </c>
    </row>
    <row r="53" spans="3:5" x14ac:dyDescent="0.2">
      <c r="C53" s="419">
        <v>38017</v>
      </c>
      <c r="D53" s="416">
        <v>-19.7</v>
      </c>
      <c r="E53" s="416">
        <v>-25.6</v>
      </c>
    </row>
    <row r="54" spans="3:5" x14ac:dyDescent="0.2">
      <c r="C54" s="419">
        <v>38046</v>
      </c>
      <c r="D54" s="416">
        <v>-19.8</v>
      </c>
      <c r="E54" s="416">
        <v>-26</v>
      </c>
    </row>
    <row r="55" spans="3:5" x14ac:dyDescent="0.2">
      <c r="C55" s="419">
        <v>38077</v>
      </c>
      <c r="D55" s="416">
        <v>-20.2</v>
      </c>
      <c r="E55" s="416">
        <v>-26.6</v>
      </c>
    </row>
    <row r="56" spans="3:5" x14ac:dyDescent="0.2">
      <c r="C56" s="419">
        <v>38107</v>
      </c>
      <c r="D56" s="416">
        <v>-16.2</v>
      </c>
      <c r="E56" s="416">
        <v>-21.2</v>
      </c>
    </row>
    <row r="57" spans="3:5" x14ac:dyDescent="0.2">
      <c r="C57" s="419">
        <v>38138</v>
      </c>
      <c r="D57" s="416">
        <v>-15.7</v>
      </c>
      <c r="E57" s="416">
        <v>-20.100000000000001</v>
      </c>
    </row>
    <row r="58" spans="3:5" x14ac:dyDescent="0.2">
      <c r="C58" s="419">
        <v>38168</v>
      </c>
      <c r="D58" s="416">
        <v>-13.6</v>
      </c>
      <c r="E58" s="416">
        <v>-19.100000000000001</v>
      </c>
    </row>
    <row r="59" spans="3:5" x14ac:dyDescent="0.2">
      <c r="C59" s="419">
        <v>38199</v>
      </c>
      <c r="D59" s="416">
        <v>-12.2</v>
      </c>
      <c r="E59" s="416">
        <v>-15.3</v>
      </c>
    </row>
    <row r="60" spans="3:5" x14ac:dyDescent="0.2">
      <c r="C60" s="419">
        <v>38230</v>
      </c>
      <c r="D60" s="416">
        <v>-13.7</v>
      </c>
      <c r="E60" s="416">
        <v>-15.1</v>
      </c>
    </row>
    <row r="61" spans="3:5" x14ac:dyDescent="0.2">
      <c r="C61" s="419">
        <v>38260</v>
      </c>
      <c r="D61" s="416">
        <v>-12.3</v>
      </c>
      <c r="E61" s="416">
        <v>-13.9</v>
      </c>
    </row>
    <row r="62" spans="3:5" x14ac:dyDescent="0.2">
      <c r="C62" s="419">
        <v>38291</v>
      </c>
      <c r="D62" s="416">
        <v>-11</v>
      </c>
      <c r="E62" s="416">
        <v>-12.9</v>
      </c>
    </row>
    <row r="63" spans="3:5" x14ac:dyDescent="0.2">
      <c r="C63" s="419">
        <v>38321</v>
      </c>
      <c r="D63" s="416">
        <v>-12</v>
      </c>
      <c r="E63" s="416">
        <v>-13</v>
      </c>
    </row>
    <row r="64" spans="3:5" x14ac:dyDescent="0.2">
      <c r="C64" s="419">
        <v>38352</v>
      </c>
      <c r="D64" s="416">
        <v>-11.3</v>
      </c>
      <c r="E64" s="416">
        <v>-10.6</v>
      </c>
    </row>
    <row r="65" spans="3:5" x14ac:dyDescent="0.2">
      <c r="C65" s="419">
        <v>38383</v>
      </c>
      <c r="D65" s="416">
        <v>-11.7</v>
      </c>
      <c r="E65" s="416">
        <v>-11.1</v>
      </c>
    </row>
    <row r="66" spans="3:5" x14ac:dyDescent="0.2">
      <c r="C66" s="419">
        <v>38411</v>
      </c>
      <c r="D66" s="416">
        <v>-15.3</v>
      </c>
      <c r="E66" s="416">
        <v>-15</v>
      </c>
    </row>
    <row r="67" spans="3:5" x14ac:dyDescent="0.2">
      <c r="C67" s="419">
        <v>38442</v>
      </c>
      <c r="D67" s="416">
        <v>-17.3</v>
      </c>
      <c r="E67" s="416">
        <v>-18</v>
      </c>
    </row>
    <row r="68" spans="3:5" x14ac:dyDescent="0.2">
      <c r="C68" s="419">
        <v>38472</v>
      </c>
      <c r="D68" s="416">
        <v>-19.8</v>
      </c>
      <c r="E68" s="416">
        <v>-19.7</v>
      </c>
    </row>
    <row r="69" spans="3:5" x14ac:dyDescent="0.2">
      <c r="C69" s="419">
        <v>38503</v>
      </c>
      <c r="D69" s="416">
        <v>-19.600000000000001</v>
      </c>
      <c r="E69" s="416">
        <v>-19</v>
      </c>
    </row>
    <row r="70" spans="3:5" x14ac:dyDescent="0.2">
      <c r="C70" s="419">
        <v>38533</v>
      </c>
      <c r="D70" s="416">
        <v>-19.7</v>
      </c>
      <c r="E70" s="416">
        <v>-20.7</v>
      </c>
    </row>
    <row r="71" spans="3:5" x14ac:dyDescent="0.2">
      <c r="C71" s="419">
        <v>38564</v>
      </c>
      <c r="D71" s="416">
        <v>-16.8</v>
      </c>
      <c r="E71" s="416">
        <v>-18.5</v>
      </c>
    </row>
    <row r="72" spans="3:5" x14ac:dyDescent="0.2">
      <c r="C72" s="419">
        <v>38595</v>
      </c>
      <c r="D72" s="416">
        <v>-16.600000000000001</v>
      </c>
      <c r="E72" s="416">
        <v>-18.2</v>
      </c>
    </row>
    <row r="73" spans="3:5" x14ac:dyDescent="0.2">
      <c r="C73" s="419">
        <v>38625</v>
      </c>
      <c r="D73" s="416">
        <v>-13.7</v>
      </c>
      <c r="E73" s="416">
        <v>-14.3</v>
      </c>
    </row>
    <row r="74" spans="3:5" x14ac:dyDescent="0.2">
      <c r="C74" s="419">
        <v>38656</v>
      </c>
      <c r="D74" s="416">
        <v>-11.7</v>
      </c>
      <c r="E74" s="416">
        <v>-11.3</v>
      </c>
    </row>
    <row r="75" spans="3:5" x14ac:dyDescent="0.2">
      <c r="C75" s="419">
        <v>38686</v>
      </c>
      <c r="D75" s="416">
        <v>-11.6</v>
      </c>
      <c r="E75" s="416">
        <v>-11.9</v>
      </c>
    </row>
    <row r="76" spans="3:5" x14ac:dyDescent="0.2">
      <c r="C76" s="419">
        <v>38717</v>
      </c>
      <c r="D76" s="416">
        <v>-9</v>
      </c>
      <c r="E76" s="416">
        <v>-9.1</v>
      </c>
    </row>
    <row r="77" spans="3:5" x14ac:dyDescent="0.2">
      <c r="C77" s="419">
        <v>38748</v>
      </c>
      <c r="D77" s="416">
        <v>-8.3000000000000007</v>
      </c>
      <c r="E77" s="416">
        <v>-6.8</v>
      </c>
    </row>
    <row r="78" spans="3:5" x14ac:dyDescent="0.2">
      <c r="C78" s="419">
        <v>38776</v>
      </c>
      <c r="D78" s="416">
        <v>-6.2</v>
      </c>
      <c r="E78" s="416">
        <v>-4.2</v>
      </c>
    </row>
    <row r="79" spans="3:5" x14ac:dyDescent="0.2">
      <c r="C79" s="419">
        <v>38807</v>
      </c>
      <c r="D79" s="416">
        <v>-4.2</v>
      </c>
      <c r="E79" s="416">
        <v>-2.8</v>
      </c>
    </row>
    <row r="80" spans="3:5" x14ac:dyDescent="0.2">
      <c r="C80" s="419">
        <v>38837</v>
      </c>
      <c r="D80" s="416">
        <v>-0.1</v>
      </c>
      <c r="E80" s="416">
        <v>2.7</v>
      </c>
    </row>
    <row r="81" spans="3:5" x14ac:dyDescent="0.2">
      <c r="C81" s="419">
        <v>38868</v>
      </c>
      <c r="D81" s="416">
        <v>-0.7</v>
      </c>
      <c r="E81" s="416">
        <v>2.6</v>
      </c>
    </row>
    <row r="82" spans="3:5" x14ac:dyDescent="0.2">
      <c r="C82" s="419">
        <v>38898</v>
      </c>
      <c r="D82" s="416">
        <v>3.2</v>
      </c>
      <c r="E82" s="416">
        <v>6.6</v>
      </c>
    </row>
    <row r="83" spans="3:5" x14ac:dyDescent="0.2">
      <c r="C83" s="419">
        <v>38929</v>
      </c>
      <c r="D83" s="416">
        <v>4.2</v>
      </c>
      <c r="E83" s="416">
        <v>8.3000000000000007</v>
      </c>
    </row>
    <row r="84" spans="3:5" x14ac:dyDescent="0.2">
      <c r="C84" s="419">
        <v>38960</v>
      </c>
      <c r="D84" s="416">
        <v>2.2999999999999998</v>
      </c>
      <c r="E84" s="416">
        <v>7.8</v>
      </c>
    </row>
    <row r="85" spans="3:5" x14ac:dyDescent="0.2">
      <c r="C85" s="419">
        <v>38990</v>
      </c>
      <c r="D85" s="416">
        <v>4.0999999999999996</v>
      </c>
      <c r="E85" s="416">
        <v>11.7</v>
      </c>
    </row>
    <row r="86" spans="3:5" x14ac:dyDescent="0.2">
      <c r="C86" s="419">
        <v>39021</v>
      </c>
      <c r="D86" s="416">
        <v>5.7</v>
      </c>
      <c r="E86" s="416">
        <v>14.9</v>
      </c>
    </row>
    <row r="87" spans="3:5" x14ac:dyDescent="0.2">
      <c r="C87" s="419">
        <v>39051</v>
      </c>
      <c r="D87" s="416">
        <v>6.7</v>
      </c>
      <c r="E87" s="416">
        <v>16.100000000000001</v>
      </c>
    </row>
    <row r="88" spans="3:5" x14ac:dyDescent="0.2">
      <c r="C88" s="419">
        <v>39082</v>
      </c>
      <c r="D88" s="416">
        <v>8.8000000000000007</v>
      </c>
      <c r="E88" s="416">
        <v>19.2</v>
      </c>
    </row>
    <row r="89" spans="3:5" x14ac:dyDescent="0.2">
      <c r="C89" s="419">
        <v>39113</v>
      </c>
      <c r="D89" s="416">
        <v>6.2</v>
      </c>
      <c r="E89" s="416">
        <v>16.100000000000001</v>
      </c>
    </row>
    <row r="90" spans="3:5" x14ac:dyDescent="0.2">
      <c r="C90" s="419">
        <v>39141</v>
      </c>
      <c r="D90" s="416">
        <v>7.5</v>
      </c>
      <c r="E90" s="416">
        <v>14.8</v>
      </c>
    </row>
    <row r="91" spans="3:5" x14ac:dyDescent="0.2">
      <c r="C91" s="419">
        <v>39172</v>
      </c>
      <c r="D91" s="416">
        <v>7.9</v>
      </c>
      <c r="E91" s="416">
        <v>13.4</v>
      </c>
    </row>
    <row r="92" spans="3:5" x14ac:dyDescent="0.2">
      <c r="C92" s="419">
        <v>39202</v>
      </c>
      <c r="D92" s="416">
        <v>8.9</v>
      </c>
      <c r="E92" s="416">
        <v>14.4</v>
      </c>
    </row>
    <row r="93" spans="3:5" x14ac:dyDescent="0.2">
      <c r="C93" s="419">
        <v>39233</v>
      </c>
      <c r="D93" s="416">
        <v>7.9</v>
      </c>
      <c r="E93" s="416">
        <v>13.6</v>
      </c>
    </row>
    <row r="94" spans="3:5" x14ac:dyDescent="0.2">
      <c r="C94" s="419">
        <v>39263</v>
      </c>
      <c r="D94" s="416">
        <v>7.2</v>
      </c>
      <c r="E94" s="416">
        <v>13.7</v>
      </c>
    </row>
    <row r="95" spans="3:5" x14ac:dyDescent="0.2">
      <c r="C95" s="419">
        <v>39294</v>
      </c>
      <c r="D95" s="416">
        <v>6.7</v>
      </c>
      <c r="E95" s="416">
        <v>13.4</v>
      </c>
    </row>
    <row r="96" spans="3:5" x14ac:dyDescent="0.2">
      <c r="C96" s="419">
        <v>39325</v>
      </c>
      <c r="D96" s="416">
        <v>6.2</v>
      </c>
      <c r="E96" s="416">
        <v>13.4</v>
      </c>
    </row>
    <row r="97" spans="3:5" x14ac:dyDescent="0.2">
      <c r="C97" s="419">
        <v>39355</v>
      </c>
      <c r="D97" s="416">
        <v>4.4000000000000004</v>
      </c>
      <c r="E97" s="416">
        <v>11.8</v>
      </c>
    </row>
    <row r="98" spans="3:5" x14ac:dyDescent="0.2">
      <c r="C98" s="419">
        <v>39386</v>
      </c>
      <c r="D98" s="416">
        <v>3.5</v>
      </c>
      <c r="E98" s="416">
        <v>11.3</v>
      </c>
    </row>
    <row r="99" spans="3:5" x14ac:dyDescent="0.2">
      <c r="C99" s="419">
        <v>39416</v>
      </c>
      <c r="D99" s="416">
        <v>4.7</v>
      </c>
      <c r="E99" s="416">
        <v>10.5</v>
      </c>
    </row>
    <row r="100" spans="3:5" x14ac:dyDescent="0.2">
      <c r="C100" s="419">
        <v>39447</v>
      </c>
      <c r="D100" s="416">
        <v>4.3</v>
      </c>
      <c r="E100" s="416">
        <v>12</v>
      </c>
    </row>
    <row r="101" spans="3:5" x14ac:dyDescent="0.2">
      <c r="C101" s="419">
        <v>39478</v>
      </c>
      <c r="D101" s="416">
        <v>1.7</v>
      </c>
      <c r="E101" s="416">
        <v>9</v>
      </c>
    </row>
    <row r="102" spans="3:5" x14ac:dyDescent="0.2">
      <c r="C102" s="419">
        <v>39507</v>
      </c>
      <c r="D102" s="416">
        <v>0.8</v>
      </c>
      <c r="E102" s="416">
        <v>9.3000000000000007</v>
      </c>
    </row>
    <row r="103" spans="3:5" x14ac:dyDescent="0.2">
      <c r="C103" s="419">
        <v>39538</v>
      </c>
      <c r="D103" s="416">
        <v>1.4</v>
      </c>
      <c r="E103" s="416">
        <v>9.6999999999999993</v>
      </c>
    </row>
    <row r="104" spans="3:5" x14ac:dyDescent="0.2">
      <c r="C104" s="419">
        <v>39568</v>
      </c>
      <c r="D104" s="416">
        <v>-3.8</v>
      </c>
      <c r="E104" s="416">
        <v>4.5999999999999996</v>
      </c>
    </row>
    <row r="105" spans="3:5" x14ac:dyDescent="0.2">
      <c r="C105" s="419">
        <v>39599</v>
      </c>
      <c r="D105" s="416">
        <v>-4.3</v>
      </c>
      <c r="E105" s="416">
        <v>6.8</v>
      </c>
    </row>
    <row r="106" spans="3:5" x14ac:dyDescent="0.2">
      <c r="C106" s="419">
        <v>39629</v>
      </c>
      <c r="D106" s="416">
        <v>-7.7</v>
      </c>
      <c r="E106" s="416">
        <v>2.1</v>
      </c>
    </row>
    <row r="107" spans="3:5" x14ac:dyDescent="0.2">
      <c r="C107" s="419">
        <v>39660</v>
      </c>
      <c r="D107" s="416">
        <v>-11.6</v>
      </c>
      <c r="E107" s="416">
        <v>-1.9</v>
      </c>
    </row>
    <row r="108" spans="3:5" x14ac:dyDescent="0.2">
      <c r="C108" s="419">
        <v>39691</v>
      </c>
      <c r="D108" s="416">
        <v>-12.7</v>
      </c>
      <c r="E108" s="416">
        <v>-4.3</v>
      </c>
    </row>
    <row r="109" spans="3:5" x14ac:dyDescent="0.2">
      <c r="C109" s="419">
        <v>39721</v>
      </c>
      <c r="D109" s="416">
        <v>-18.3</v>
      </c>
      <c r="E109" s="416">
        <v>-9.3000000000000007</v>
      </c>
    </row>
    <row r="110" spans="3:5" x14ac:dyDescent="0.2">
      <c r="C110" s="419">
        <v>39752</v>
      </c>
      <c r="D110" s="416">
        <v>-25.5</v>
      </c>
      <c r="E110" s="416">
        <v>-16.100000000000001</v>
      </c>
    </row>
    <row r="111" spans="3:5" x14ac:dyDescent="0.2">
      <c r="C111" s="419">
        <v>39782</v>
      </c>
      <c r="D111" s="416">
        <v>-36.9</v>
      </c>
      <c r="E111" s="416">
        <v>-31.2</v>
      </c>
    </row>
    <row r="112" spans="3:5" x14ac:dyDescent="0.2">
      <c r="C112" s="419">
        <v>39813</v>
      </c>
      <c r="D112" s="416">
        <v>-47</v>
      </c>
      <c r="E112" s="416">
        <v>-41.4</v>
      </c>
    </row>
    <row r="113" spans="3:5" x14ac:dyDescent="0.2">
      <c r="C113" s="419">
        <v>39844</v>
      </c>
      <c r="D113" s="416">
        <v>-49</v>
      </c>
      <c r="E113" s="416">
        <v>-47.8</v>
      </c>
    </row>
    <row r="114" spans="3:5" x14ac:dyDescent="0.2">
      <c r="C114" s="419">
        <v>39872</v>
      </c>
      <c r="D114" s="416">
        <v>-57</v>
      </c>
      <c r="E114" s="416">
        <v>-56.7</v>
      </c>
    </row>
    <row r="115" spans="3:5" x14ac:dyDescent="0.2">
      <c r="C115" s="419">
        <v>39903</v>
      </c>
      <c r="D115" s="416">
        <v>-60.2</v>
      </c>
      <c r="E115" s="416">
        <v>-61</v>
      </c>
    </row>
    <row r="116" spans="3:5" x14ac:dyDescent="0.2">
      <c r="C116" s="419">
        <v>39933</v>
      </c>
      <c r="D116" s="416">
        <v>-59.6</v>
      </c>
      <c r="E116" s="416">
        <v>-61</v>
      </c>
    </row>
    <row r="117" spans="3:5" x14ac:dyDescent="0.2">
      <c r="C117" s="419">
        <v>39964</v>
      </c>
      <c r="D117" s="416">
        <v>-60</v>
      </c>
      <c r="E117" s="416">
        <v>-62.8</v>
      </c>
    </row>
    <row r="118" spans="3:5" x14ac:dyDescent="0.2">
      <c r="C118" s="419">
        <v>39994</v>
      </c>
      <c r="D118" s="416">
        <v>-59.6</v>
      </c>
      <c r="E118" s="416">
        <v>-62.5</v>
      </c>
    </row>
    <row r="119" spans="3:5" x14ac:dyDescent="0.2">
      <c r="C119" s="419">
        <v>40025</v>
      </c>
      <c r="D119" s="416">
        <v>-57.1</v>
      </c>
      <c r="E119" s="416">
        <v>-60</v>
      </c>
    </row>
    <row r="120" spans="3:5" x14ac:dyDescent="0.2">
      <c r="C120" s="419">
        <v>40056</v>
      </c>
      <c r="D120" s="416">
        <v>-51.5</v>
      </c>
      <c r="E120" s="416">
        <v>-53.9</v>
      </c>
    </row>
    <row r="121" spans="3:5" x14ac:dyDescent="0.2">
      <c r="C121" s="419">
        <v>40086</v>
      </c>
      <c r="D121" s="416">
        <v>-50.2</v>
      </c>
      <c r="E121" s="416">
        <v>-51.2</v>
      </c>
    </row>
    <row r="122" spans="3:5" x14ac:dyDescent="0.2">
      <c r="C122" s="419">
        <v>40117</v>
      </c>
      <c r="D122" s="416">
        <v>-47.2</v>
      </c>
      <c r="E122" s="416">
        <v>-49.6</v>
      </c>
    </row>
    <row r="123" spans="3:5" x14ac:dyDescent="0.2">
      <c r="C123" s="419">
        <v>40147</v>
      </c>
      <c r="D123" s="416">
        <v>-46.8</v>
      </c>
      <c r="E123" s="416">
        <v>-47.3</v>
      </c>
    </row>
    <row r="124" spans="3:5" x14ac:dyDescent="0.2">
      <c r="C124" s="419">
        <v>40178</v>
      </c>
      <c r="D124" s="416">
        <v>-44.1</v>
      </c>
      <c r="E124" s="416">
        <v>-44.8</v>
      </c>
    </row>
    <row r="125" spans="3:5" x14ac:dyDescent="0.2">
      <c r="C125" s="419">
        <v>40209</v>
      </c>
      <c r="D125" s="416">
        <v>-40.5</v>
      </c>
      <c r="E125" s="416">
        <v>-39.200000000000003</v>
      </c>
    </row>
    <row r="126" spans="3:5" x14ac:dyDescent="0.2">
      <c r="C126" s="419">
        <v>40237</v>
      </c>
      <c r="D126" s="416">
        <v>-39.799999999999997</v>
      </c>
      <c r="E126" s="416">
        <v>-38.5</v>
      </c>
    </row>
    <row r="127" spans="3:5" x14ac:dyDescent="0.2">
      <c r="C127" s="419">
        <v>40268</v>
      </c>
      <c r="D127" s="416">
        <v>-36.799999999999997</v>
      </c>
      <c r="E127" s="416">
        <v>-34.6</v>
      </c>
    </row>
    <row r="128" spans="3:5" x14ac:dyDescent="0.2">
      <c r="C128" s="419">
        <v>40298</v>
      </c>
      <c r="D128" s="416">
        <v>-30.1</v>
      </c>
      <c r="E128" s="416">
        <v>-23.7</v>
      </c>
    </row>
    <row r="129" spans="3:5" x14ac:dyDescent="0.2">
      <c r="C129" s="419">
        <v>40329</v>
      </c>
      <c r="D129" s="416">
        <v>-26.1</v>
      </c>
      <c r="E129" s="416">
        <v>-19.3</v>
      </c>
    </row>
    <row r="130" spans="3:5" x14ac:dyDescent="0.2">
      <c r="C130" s="419">
        <v>40359</v>
      </c>
      <c r="D130" s="416">
        <v>-24.2</v>
      </c>
      <c r="E130" s="416">
        <v>-13.9</v>
      </c>
    </row>
    <row r="131" spans="3:5" x14ac:dyDescent="0.2">
      <c r="C131" s="419">
        <v>40390</v>
      </c>
      <c r="D131" s="416">
        <v>-19.5</v>
      </c>
      <c r="E131" s="416">
        <v>-6.9</v>
      </c>
    </row>
    <row r="132" spans="3:5" x14ac:dyDescent="0.2">
      <c r="C132" s="419">
        <v>40421</v>
      </c>
      <c r="D132" s="416">
        <v>-16</v>
      </c>
      <c r="E132" s="416">
        <v>-2.1</v>
      </c>
    </row>
    <row r="133" spans="3:5" x14ac:dyDescent="0.2">
      <c r="C133" s="419">
        <v>40451</v>
      </c>
      <c r="D133" s="416">
        <v>-14.9</v>
      </c>
      <c r="E133" s="416">
        <v>-0.3</v>
      </c>
    </row>
    <row r="134" spans="3:5" x14ac:dyDescent="0.2">
      <c r="C134" s="419">
        <v>40482</v>
      </c>
      <c r="D134" s="416">
        <v>-12.1</v>
      </c>
      <c r="E134" s="416">
        <v>2.9</v>
      </c>
    </row>
    <row r="135" spans="3:5" x14ac:dyDescent="0.2">
      <c r="C135" s="419">
        <v>40512</v>
      </c>
      <c r="D135" s="416">
        <v>-13.1</v>
      </c>
      <c r="E135" s="416">
        <v>2.2000000000000002</v>
      </c>
    </row>
    <row r="136" spans="3:5" x14ac:dyDescent="0.2">
      <c r="C136" s="419">
        <v>40543</v>
      </c>
      <c r="D136" s="416">
        <v>-9.3000000000000007</v>
      </c>
      <c r="E136" s="416">
        <v>5.2</v>
      </c>
    </row>
    <row r="137" spans="3:5" x14ac:dyDescent="0.2">
      <c r="C137" s="419">
        <v>40574</v>
      </c>
      <c r="D137" s="416">
        <v>-6.9</v>
      </c>
      <c r="E137" s="416">
        <v>6.1</v>
      </c>
    </row>
    <row r="138" spans="3:5" x14ac:dyDescent="0.2">
      <c r="C138" s="419">
        <v>40602</v>
      </c>
      <c r="D138" s="416">
        <v>-6.2</v>
      </c>
      <c r="E138" s="416">
        <v>9.6999999999999993</v>
      </c>
    </row>
    <row r="139" spans="3:5" x14ac:dyDescent="0.2">
      <c r="C139" s="419">
        <v>40633</v>
      </c>
      <c r="D139" s="416">
        <v>-4.0999999999999996</v>
      </c>
      <c r="E139" s="416">
        <v>10.4</v>
      </c>
    </row>
    <row r="140" spans="3:5" x14ac:dyDescent="0.2">
      <c r="C140" s="419">
        <v>40663</v>
      </c>
      <c r="D140" s="416">
        <v>-3.3</v>
      </c>
      <c r="E140" s="416">
        <v>11.8</v>
      </c>
    </row>
    <row r="141" spans="3:5" x14ac:dyDescent="0.2">
      <c r="C141" s="419">
        <v>40694</v>
      </c>
      <c r="D141" s="416">
        <v>-5.6</v>
      </c>
      <c r="E141" s="416">
        <v>11.8</v>
      </c>
    </row>
    <row r="142" spans="3:5" x14ac:dyDescent="0.2">
      <c r="C142" s="419">
        <v>40724</v>
      </c>
      <c r="D142" s="416">
        <v>-5.5</v>
      </c>
      <c r="E142" s="416">
        <v>12.2</v>
      </c>
    </row>
    <row r="143" spans="3:5" x14ac:dyDescent="0.2">
      <c r="C143" s="419">
        <v>40755</v>
      </c>
      <c r="D143" s="416">
        <v>-7.7</v>
      </c>
      <c r="E143" s="416">
        <v>10.6</v>
      </c>
    </row>
    <row r="144" spans="3:5" x14ac:dyDescent="0.2">
      <c r="C144" s="419">
        <v>40786</v>
      </c>
      <c r="D144" s="416">
        <v>-9.9</v>
      </c>
      <c r="E144" s="416">
        <v>7.8</v>
      </c>
    </row>
    <row r="145" spans="3:5" x14ac:dyDescent="0.2">
      <c r="C145" s="419">
        <v>40816</v>
      </c>
      <c r="D145" s="416">
        <v>-13</v>
      </c>
      <c r="E145" s="416">
        <v>5.2</v>
      </c>
    </row>
    <row r="146" spans="3:5" x14ac:dyDescent="0.2">
      <c r="C146" s="419">
        <v>40847</v>
      </c>
      <c r="D146" s="416">
        <v>-13.1</v>
      </c>
      <c r="E146" s="416">
        <v>3.7</v>
      </c>
    </row>
    <row r="147" spans="3:5" x14ac:dyDescent="0.2">
      <c r="C147" s="419">
        <v>40877</v>
      </c>
      <c r="D147" s="416">
        <v>-16.3</v>
      </c>
      <c r="E147" s="416">
        <v>-0.4</v>
      </c>
    </row>
    <row r="148" spans="3:5" x14ac:dyDescent="0.2">
      <c r="C148" s="419">
        <v>40908</v>
      </c>
      <c r="D148" s="416">
        <v>-17.2</v>
      </c>
      <c r="E148" s="416">
        <v>-0.2</v>
      </c>
    </row>
    <row r="149" spans="3:5" x14ac:dyDescent="0.2">
      <c r="C149" s="419">
        <v>40939</v>
      </c>
      <c r="D149" s="416">
        <v>-16.7</v>
      </c>
      <c r="E149" s="416">
        <v>0.3</v>
      </c>
    </row>
    <row r="150" spans="3:5" x14ac:dyDescent="0.2">
      <c r="C150" s="419">
        <v>40968</v>
      </c>
      <c r="D150" s="416">
        <v>-16.8</v>
      </c>
      <c r="E150" s="416">
        <v>0</v>
      </c>
    </row>
    <row r="151" spans="3:5" x14ac:dyDescent="0.2">
      <c r="C151" s="419">
        <v>40999</v>
      </c>
      <c r="D151" s="416">
        <v>-18.600000000000001</v>
      </c>
      <c r="E151" s="416">
        <v>-3.7</v>
      </c>
    </row>
    <row r="152" spans="3:5" x14ac:dyDescent="0.2">
      <c r="C152" s="419">
        <v>41029</v>
      </c>
      <c r="D152" s="416">
        <v>-19.100000000000001</v>
      </c>
      <c r="E152" s="416">
        <v>-3.5</v>
      </c>
    </row>
    <row r="153" spans="3:5" x14ac:dyDescent="0.2">
      <c r="C153" s="419">
        <v>41060</v>
      </c>
      <c r="D153" s="416">
        <v>-22.6</v>
      </c>
      <c r="E153" s="416">
        <v>-8.9</v>
      </c>
    </row>
    <row r="154" spans="3:5" x14ac:dyDescent="0.2">
      <c r="C154" s="419">
        <v>41090</v>
      </c>
      <c r="D154" s="416">
        <v>-22.5</v>
      </c>
      <c r="E154" s="416">
        <v>-10.1</v>
      </c>
    </row>
    <row r="155" spans="3:5" x14ac:dyDescent="0.2">
      <c r="C155" s="419">
        <v>41121</v>
      </c>
      <c r="D155" s="416">
        <v>-24.1</v>
      </c>
      <c r="E155" s="416">
        <v>-12.6</v>
      </c>
    </row>
    <row r="156" spans="3:5" x14ac:dyDescent="0.2">
      <c r="C156" s="419">
        <v>41152</v>
      </c>
      <c r="D156" s="416">
        <v>-23.6</v>
      </c>
      <c r="E156" s="416">
        <v>-14</v>
      </c>
    </row>
    <row r="157" spans="3:5" x14ac:dyDescent="0.2">
      <c r="C157" s="419">
        <v>41182</v>
      </c>
      <c r="D157" s="416">
        <v>-25.2</v>
      </c>
      <c r="E157" s="416">
        <v>-17.100000000000001</v>
      </c>
    </row>
    <row r="158" spans="3:5" x14ac:dyDescent="0.2">
      <c r="C158" s="419">
        <v>41213</v>
      </c>
      <c r="D158" s="416">
        <v>-29.6</v>
      </c>
      <c r="E158" s="416">
        <v>-22.2</v>
      </c>
    </row>
    <row r="159" spans="3:5" x14ac:dyDescent="0.2">
      <c r="C159" s="419">
        <v>41243</v>
      </c>
      <c r="D159" s="416">
        <v>-28</v>
      </c>
      <c r="E159" s="416">
        <v>-20.7</v>
      </c>
    </row>
    <row r="160" spans="3:5" x14ac:dyDescent="0.2">
      <c r="C160" s="419">
        <v>41274</v>
      </c>
      <c r="D160" s="416">
        <v>-27.7</v>
      </c>
      <c r="E160" s="416">
        <v>-19.3</v>
      </c>
    </row>
    <row r="161" spans="3:5" x14ac:dyDescent="0.2">
      <c r="C161" s="419">
        <v>41305</v>
      </c>
      <c r="D161" s="416">
        <v>-27.6</v>
      </c>
      <c r="E161" s="416">
        <v>-19.3</v>
      </c>
    </row>
    <row r="162" spans="3:5" x14ac:dyDescent="0.2">
      <c r="C162" s="419">
        <v>41333</v>
      </c>
      <c r="D162" s="416">
        <v>-25</v>
      </c>
      <c r="E162" s="416">
        <v>-16</v>
      </c>
    </row>
    <row r="163" spans="3:5" x14ac:dyDescent="0.2">
      <c r="C163" s="419">
        <v>41364</v>
      </c>
      <c r="D163" s="416">
        <v>-27.7</v>
      </c>
      <c r="E163" s="416">
        <v>-19.7</v>
      </c>
    </row>
    <row r="164" spans="3:5" x14ac:dyDescent="0.2">
      <c r="C164" s="419">
        <v>41394</v>
      </c>
      <c r="D164" s="416">
        <v>-29.8</v>
      </c>
      <c r="E164" s="416">
        <v>-19.7</v>
      </c>
    </row>
    <row r="165" spans="3:5" x14ac:dyDescent="0.2">
      <c r="C165" s="419">
        <v>41425</v>
      </c>
      <c r="D165" s="416">
        <v>-27</v>
      </c>
      <c r="E165" s="416">
        <v>-18.899999999999999</v>
      </c>
    </row>
    <row r="166" spans="3:5" x14ac:dyDescent="0.2">
      <c r="C166" s="419">
        <v>41455</v>
      </c>
      <c r="D166" s="416">
        <v>-24.2</v>
      </c>
      <c r="E166" s="416">
        <v>-14.9</v>
      </c>
    </row>
    <row r="167" spans="3:5" x14ac:dyDescent="0.2">
      <c r="C167" s="419">
        <v>41486</v>
      </c>
      <c r="D167" s="416">
        <v>-23.5</v>
      </c>
      <c r="E167" s="416">
        <v>-16.399999999999999</v>
      </c>
    </row>
    <row r="168" spans="3:5" x14ac:dyDescent="0.2">
      <c r="C168" s="419">
        <v>41517</v>
      </c>
      <c r="D168" s="416">
        <v>-17.899999999999999</v>
      </c>
      <c r="E168" s="416">
        <v>-9.4</v>
      </c>
    </row>
    <row r="169" spans="3:5" x14ac:dyDescent="0.2">
      <c r="C169" s="419">
        <v>41547</v>
      </c>
      <c r="D169" s="416">
        <v>-18.5</v>
      </c>
      <c r="E169" s="416">
        <v>-9.9</v>
      </c>
    </row>
    <row r="170" spans="3:5" x14ac:dyDescent="0.2">
      <c r="C170" s="419">
        <v>41578</v>
      </c>
      <c r="D170" s="416">
        <v>-17.3</v>
      </c>
      <c r="E170" s="416">
        <v>-7.7</v>
      </c>
    </row>
    <row r="171" spans="3:5" x14ac:dyDescent="0.2">
      <c r="C171" s="419">
        <v>41608</v>
      </c>
      <c r="D171" s="416">
        <v>-15.7</v>
      </c>
      <c r="E171" s="416">
        <v>-6.9</v>
      </c>
    </row>
    <row r="172" spans="3:5" x14ac:dyDescent="0.2">
      <c r="C172" s="419">
        <v>41639</v>
      </c>
      <c r="D172" s="416">
        <v>-15.7</v>
      </c>
      <c r="E172" s="416">
        <v>-7.3</v>
      </c>
    </row>
    <row r="173" spans="3:5" x14ac:dyDescent="0.2">
      <c r="C173" s="419">
        <v>41670</v>
      </c>
      <c r="D173" s="416">
        <v>-14.4</v>
      </c>
      <c r="E173" s="416">
        <v>-7.6</v>
      </c>
    </row>
    <row r="174" spans="3:5" x14ac:dyDescent="0.2">
      <c r="C174" s="419">
        <v>41698</v>
      </c>
      <c r="D174" s="416">
        <v>-13.9</v>
      </c>
      <c r="E174" s="416">
        <v>-6.3</v>
      </c>
    </row>
    <row r="175" spans="3:5" x14ac:dyDescent="0.2">
      <c r="C175" s="419">
        <v>41729</v>
      </c>
      <c r="D175" s="416">
        <v>-13.5</v>
      </c>
      <c r="E175" s="416">
        <v>-5.5</v>
      </c>
    </row>
    <row r="176" spans="3:5" x14ac:dyDescent="0.2">
      <c r="C176" s="419">
        <v>41759</v>
      </c>
      <c r="D176" s="416">
        <v>-12.4</v>
      </c>
      <c r="E176" s="416">
        <v>-6.3</v>
      </c>
    </row>
    <row r="177" spans="3:5" x14ac:dyDescent="0.2">
      <c r="C177" s="419">
        <v>41790</v>
      </c>
      <c r="D177" s="416">
        <v>-13.9</v>
      </c>
      <c r="E177" s="416">
        <v>-6.3</v>
      </c>
    </row>
    <row r="178" spans="3:5" x14ac:dyDescent="0.2">
      <c r="C178" s="419">
        <v>41820</v>
      </c>
      <c r="D178" s="416">
        <v>-15.5</v>
      </c>
      <c r="E178" s="416">
        <v>-6.9</v>
      </c>
    </row>
    <row r="179" spans="3:5" x14ac:dyDescent="0.2">
      <c r="C179" s="419">
        <v>41851</v>
      </c>
      <c r="D179" s="416">
        <v>-14.6</v>
      </c>
      <c r="E179" s="416">
        <v>-8</v>
      </c>
    </row>
    <row r="180" spans="3:5" x14ac:dyDescent="0.2">
      <c r="C180" s="419">
        <v>41882</v>
      </c>
      <c r="D180" s="416">
        <v>-13.4</v>
      </c>
      <c r="E180" s="416">
        <v>-8.5</v>
      </c>
    </row>
    <row r="181" spans="3:5" x14ac:dyDescent="0.2">
      <c r="C181" s="419">
        <v>41912</v>
      </c>
      <c r="D181" s="416">
        <v>-15.6</v>
      </c>
      <c r="E181" s="416">
        <v>-12</v>
      </c>
    </row>
    <row r="182" spans="3:5" x14ac:dyDescent="0.2">
      <c r="C182" s="419">
        <v>41943</v>
      </c>
      <c r="D182" s="416">
        <v>-15.4</v>
      </c>
      <c r="E182" s="416">
        <v>-13.6</v>
      </c>
    </row>
    <row r="183" spans="3:5" x14ac:dyDescent="0.2">
      <c r="C183" s="419">
        <v>41973</v>
      </c>
      <c r="D183" s="416">
        <v>-13.5</v>
      </c>
      <c r="E183" s="416">
        <v>-10.4</v>
      </c>
    </row>
    <row r="184" spans="3:5" x14ac:dyDescent="0.2">
      <c r="C184" s="419">
        <v>42004</v>
      </c>
      <c r="D184" s="416">
        <v>-14.4</v>
      </c>
      <c r="E184" s="416">
        <v>-9.6999999999999993</v>
      </c>
    </row>
    <row r="185" spans="3:5" x14ac:dyDescent="0.2">
      <c r="C185" s="419">
        <v>42035</v>
      </c>
      <c r="D185" s="416">
        <v>-13.8</v>
      </c>
      <c r="E185" s="416">
        <v>-8.6999999999999993</v>
      </c>
    </row>
    <row r="186" spans="3:5" x14ac:dyDescent="0.2">
      <c r="C186" s="419">
        <v>42063</v>
      </c>
      <c r="D186" s="416">
        <v>-13.5</v>
      </c>
      <c r="E186" s="416">
        <v>-8</v>
      </c>
    </row>
    <row r="187" spans="3:5" x14ac:dyDescent="0.2">
      <c r="C187" s="419">
        <v>42094</v>
      </c>
      <c r="D187" s="416">
        <v>-9.9</v>
      </c>
      <c r="E187" s="416">
        <v>-4.9000000000000004</v>
      </c>
    </row>
    <row r="188" spans="3:5" x14ac:dyDescent="0.2">
      <c r="C188" s="419">
        <v>42124</v>
      </c>
      <c r="D188" s="416">
        <v>-9</v>
      </c>
      <c r="E188" s="416">
        <v>-4.5999999999999996</v>
      </c>
    </row>
    <row r="189" spans="3:5" x14ac:dyDescent="0.2">
      <c r="C189" s="419">
        <v>42155</v>
      </c>
      <c r="D189" s="416">
        <v>-9.9</v>
      </c>
      <c r="E189" s="416">
        <v>-6.3</v>
      </c>
    </row>
    <row r="190" spans="3:5" x14ac:dyDescent="0.2">
      <c r="C190" s="419">
        <v>42185</v>
      </c>
      <c r="D190" s="416">
        <v>-10</v>
      </c>
      <c r="E190" s="416">
        <v>-6.8</v>
      </c>
    </row>
    <row r="191" spans="3:5" x14ac:dyDescent="0.2">
      <c r="C191" s="419">
        <v>42216</v>
      </c>
      <c r="D191" s="416">
        <v>-9.3000000000000007</v>
      </c>
      <c r="E191" s="416">
        <v>-5.2</v>
      </c>
    </row>
    <row r="192" spans="3:5" x14ac:dyDescent="0.2">
      <c r="C192" s="419">
        <v>42247</v>
      </c>
      <c r="D192" s="416">
        <v>-8.5</v>
      </c>
      <c r="E192" s="416">
        <v>-5.9</v>
      </c>
    </row>
    <row r="193" spans="3:5" x14ac:dyDescent="0.2">
      <c r="C193" s="419">
        <v>42277</v>
      </c>
      <c r="D193" s="416">
        <v>-10</v>
      </c>
      <c r="E193" s="416">
        <v>-9.1</v>
      </c>
    </row>
    <row r="194" spans="3:5" x14ac:dyDescent="0.2">
      <c r="C194" s="419">
        <v>42308</v>
      </c>
      <c r="D194" s="416">
        <v>-10.3</v>
      </c>
      <c r="E194" s="416">
        <v>-10.1</v>
      </c>
    </row>
    <row r="195" spans="3:5" x14ac:dyDescent="0.2">
      <c r="C195" s="419">
        <v>42338</v>
      </c>
      <c r="D195" s="416">
        <v>-10.9</v>
      </c>
      <c r="E195" s="416">
        <v>-9.8000000000000007</v>
      </c>
    </row>
    <row r="196" spans="3:5" x14ac:dyDescent="0.2">
      <c r="C196" s="419">
        <v>42369</v>
      </c>
      <c r="D196" s="416">
        <v>-8.9</v>
      </c>
      <c r="E196" s="416">
        <v>-8</v>
      </c>
    </row>
    <row r="197" spans="3:5" x14ac:dyDescent="0.2">
      <c r="C197" s="419">
        <v>42400</v>
      </c>
      <c r="D197" s="416">
        <v>-8.9</v>
      </c>
      <c r="E197" s="416">
        <v>-6.6</v>
      </c>
    </row>
    <row r="198" spans="3:5" x14ac:dyDescent="0.2">
      <c r="C198" s="419">
        <v>42429</v>
      </c>
      <c r="D198" s="416">
        <v>-10.8</v>
      </c>
      <c r="E198" s="416">
        <v>-9.6</v>
      </c>
    </row>
    <row r="199" spans="3:5" x14ac:dyDescent="0.2">
      <c r="C199" s="419">
        <v>42460</v>
      </c>
      <c r="D199" s="416">
        <v>-9.8000000000000007</v>
      </c>
      <c r="E199" s="416">
        <v>-8.9</v>
      </c>
    </row>
    <row r="200" spans="3:5" x14ac:dyDescent="0.2">
      <c r="C200" s="419">
        <v>42490</v>
      </c>
      <c r="D200" s="416">
        <v>-10.5</v>
      </c>
      <c r="E200" s="416">
        <v>-10.6</v>
      </c>
    </row>
    <row r="201" spans="3:5" x14ac:dyDescent="0.2">
      <c r="C201" s="419">
        <v>42521</v>
      </c>
      <c r="D201" s="416">
        <v>-10.3</v>
      </c>
      <c r="E201" s="416">
        <v>-8.1999999999999993</v>
      </c>
    </row>
    <row r="202" spans="3:5" x14ac:dyDescent="0.2">
      <c r="C202" s="419">
        <v>42551</v>
      </c>
      <c r="D202" s="416">
        <v>-9.6999999999999993</v>
      </c>
      <c r="E202" s="416">
        <v>-7.9</v>
      </c>
    </row>
    <row r="203" spans="3:5" x14ac:dyDescent="0.2">
      <c r="C203" s="419">
        <v>42582</v>
      </c>
      <c r="D203" s="416">
        <v>-8.3000000000000007</v>
      </c>
      <c r="E203" s="416">
        <v>-5.0999999999999996</v>
      </c>
    </row>
    <row r="204" spans="3:5" x14ac:dyDescent="0.2">
      <c r="C204" s="419">
        <v>42613</v>
      </c>
      <c r="D204" s="416">
        <v>-10.8</v>
      </c>
      <c r="E204" s="416">
        <v>-9.8000000000000007</v>
      </c>
    </row>
    <row r="205" spans="3:5" x14ac:dyDescent="0.2">
      <c r="C205" s="419">
        <v>42643</v>
      </c>
      <c r="D205" s="416">
        <v>-7.6</v>
      </c>
      <c r="E205" s="416">
        <v>-5</v>
      </c>
    </row>
    <row r="206" spans="3:5" x14ac:dyDescent="0.2">
      <c r="C206" s="419">
        <v>42674</v>
      </c>
      <c r="D206" s="416">
        <v>-7.8</v>
      </c>
      <c r="E206" s="416">
        <v>-5.5</v>
      </c>
    </row>
    <row r="207" spans="3:5" x14ac:dyDescent="0.2">
      <c r="C207" s="419">
        <v>42704</v>
      </c>
      <c r="D207" s="416">
        <v>-8.1999999999999993</v>
      </c>
      <c r="E207" s="416">
        <v>-5.5</v>
      </c>
    </row>
    <row r="208" spans="3:5" x14ac:dyDescent="0.2">
      <c r="C208" s="419">
        <v>42735</v>
      </c>
      <c r="D208" s="416">
        <v>-4.7</v>
      </c>
      <c r="E208" s="416">
        <v>-2.2999999999999998</v>
      </c>
    </row>
    <row r="209" spans="3:5" x14ac:dyDescent="0.2">
      <c r="C209" s="419">
        <v>42766</v>
      </c>
      <c r="D209" s="416">
        <v>-5</v>
      </c>
      <c r="E209" s="416">
        <v>-1.6</v>
      </c>
    </row>
    <row r="210" spans="3:5" x14ac:dyDescent="0.2">
      <c r="C210" s="419">
        <v>42794</v>
      </c>
      <c r="D210" s="416">
        <v>-2.2999999999999998</v>
      </c>
      <c r="E210" s="416">
        <v>2.4</v>
      </c>
    </row>
    <row r="211" spans="3:5" x14ac:dyDescent="0.2">
      <c r="C211" s="419">
        <v>42825</v>
      </c>
      <c r="D211" s="416">
        <v>-2.4</v>
      </c>
      <c r="E211" s="416">
        <v>2.5</v>
      </c>
    </row>
    <row r="212" spans="3:5" x14ac:dyDescent="0.2">
      <c r="C212" s="419">
        <v>42855</v>
      </c>
      <c r="D212" s="416">
        <v>0.3</v>
      </c>
      <c r="E212" s="416">
        <v>7.7</v>
      </c>
    </row>
    <row r="213" spans="3:5" x14ac:dyDescent="0.2">
      <c r="C213" s="419">
        <v>42886</v>
      </c>
      <c r="D213" s="416">
        <v>0</v>
      </c>
      <c r="E213" s="416">
        <v>7.8</v>
      </c>
    </row>
    <row r="214" spans="3:5" x14ac:dyDescent="0.2">
      <c r="C214" s="419">
        <v>42916</v>
      </c>
      <c r="D214" s="416">
        <v>3.2</v>
      </c>
      <c r="E214" s="416">
        <v>13.1</v>
      </c>
    </row>
    <row r="215" spans="3:5" x14ac:dyDescent="0.2">
      <c r="C215" s="419">
        <v>42947</v>
      </c>
      <c r="D215" s="416">
        <v>4.0999999999999996</v>
      </c>
      <c r="E215" s="416">
        <v>13.1</v>
      </c>
    </row>
    <row r="216" spans="3:5" x14ac:dyDescent="0.2">
      <c r="C216" s="419">
        <v>42978</v>
      </c>
      <c r="D216" s="416">
        <v>3.2</v>
      </c>
      <c r="E216" s="416">
        <v>13.8</v>
      </c>
    </row>
    <row r="217" spans="3:5" x14ac:dyDescent="0.2">
      <c r="C217" s="419">
        <v>43008</v>
      </c>
      <c r="D217" s="416">
        <v>5.6</v>
      </c>
      <c r="E217" s="416">
        <v>15.2</v>
      </c>
    </row>
    <row r="218" spans="3:5" x14ac:dyDescent="0.2">
      <c r="C218" s="419">
        <v>43039</v>
      </c>
      <c r="D218" s="416">
        <v>7.9</v>
      </c>
      <c r="E218" s="416">
        <v>18</v>
      </c>
    </row>
    <row r="219" spans="3:5" x14ac:dyDescent="0.2">
      <c r="C219" s="419">
        <v>43069</v>
      </c>
      <c r="D219" s="416">
        <v>8.5</v>
      </c>
      <c r="E219" s="416">
        <v>16.8</v>
      </c>
    </row>
    <row r="220" spans="3:5" x14ac:dyDescent="0.2">
      <c r="C220" s="419">
        <v>43100</v>
      </c>
      <c r="D220" s="416">
        <v>9</v>
      </c>
      <c r="E220" s="416">
        <v>18.899999999999999</v>
      </c>
    </row>
    <row r="221" spans="3:5" x14ac:dyDescent="0.2">
      <c r="C221" s="419">
        <v>43131</v>
      </c>
      <c r="D221" s="416">
        <v>9.5</v>
      </c>
      <c r="E221" s="416">
        <v>21.5</v>
      </c>
    </row>
    <row r="222" spans="3:5" x14ac:dyDescent="0.2">
      <c r="C222" s="419">
        <v>43159</v>
      </c>
      <c r="D222" s="416">
        <v>8.1999999999999993</v>
      </c>
      <c r="E222" s="416">
        <v>19.2</v>
      </c>
    </row>
    <row r="223" spans="3:5" x14ac:dyDescent="0.2">
      <c r="C223" s="419">
        <v>43190</v>
      </c>
      <c r="D223" s="416">
        <v>6.5</v>
      </c>
      <c r="E223" s="416">
        <v>15.6</v>
      </c>
    </row>
    <row r="224" spans="3:5" x14ac:dyDescent="0.2">
      <c r="C224" s="419">
        <v>43220</v>
      </c>
      <c r="D224" s="416">
        <v>6.2</v>
      </c>
      <c r="E224" s="416">
        <v>17.399999999999999</v>
      </c>
    </row>
    <row r="225" spans="3:5" x14ac:dyDescent="0.2">
      <c r="C225" s="419">
        <v>43251</v>
      </c>
      <c r="D225" s="416">
        <v>7.4</v>
      </c>
      <c r="E225" s="416">
        <v>19.899999999999999</v>
      </c>
    </row>
    <row r="226" spans="3:5" x14ac:dyDescent="0.2">
      <c r="C226" s="419">
        <v>43281</v>
      </c>
      <c r="D226" s="416">
        <v>7</v>
      </c>
      <c r="E226" s="416">
        <v>18.2</v>
      </c>
    </row>
    <row r="227" spans="3:5" x14ac:dyDescent="0.2">
      <c r="C227" s="419">
        <v>43312</v>
      </c>
      <c r="D227" s="416">
        <v>5.4</v>
      </c>
      <c r="E227" s="416">
        <v>17.2</v>
      </c>
    </row>
    <row r="228" spans="3:5" x14ac:dyDescent="0.2">
      <c r="C228" s="419">
        <v>43343</v>
      </c>
      <c r="D228" s="416">
        <v>3.6</v>
      </c>
      <c r="E228" s="416">
        <v>16.100000000000001</v>
      </c>
    </row>
    <row r="229" spans="3:5" x14ac:dyDescent="0.2">
      <c r="C229" s="419">
        <v>43373</v>
      </c>
      <c r="D229" s="416">
        <v>5.6</v>
      </c>
      <c r="E229" s="416">
        <v>16</v>
      </c>
    </row>
    <row r="230" spans="3:5" x14ac:dyDescent="0.2">
      <c r="C230" s="419">
        <v>43404</v>
      </c>
      <c r="D230" s="416">
        <v>1.6</v>
      </c>
      <c r="E230" s="416">
        <v>10.199999999999999</v>
      </c>
    </row>
    <row r="231" spans="3:5" x14ac:dyDescent="0.2">
      <c r="C231" s="419">
        <v>43434</v>
      </c>
      <c r="D231" s="416">
        <v>2.2999999999999998</v>
      </c>
      <c r="E231" s="416">
        <v>10.3</v>
      </c>
    </row>
    <row r="232" spans="3:5" x14ac:dyDescent="0.2">
      <c r="C232" s="419">
        <v>43465</v>
      </c>
      <c r="D232" s="416">
        <v>-0.6</v>
      </c>
      <c r="E232" s="416">
        <v>6.2</v>
      </c>
    </row>
    <row r="233" spans="3:5" x14ac:dyDescent="0.2">
      <c r="C233" s="419">
        <v>43496</v>
      </c>
      <c r="D233" s="416">
        <v>-2.1</v>
      </c>
      <c r="E233" s="416">
        <v>4.2</v>
      </c>
    </row>
    <row r="234" spans="3:5" x14ac:dyDescent="0.2">
      <c r="C234" s="419">
        <v>43524</v>
      </c>
      <c r="D234" s="416">
        <v>-3.2</v>
      </c>
      <c r="E234" s="416">
        <v>2.8</v>
      </c>
    </row>
    <row r="235" spans="3:5" x14ac:dyDescent="0.2">
      <c r="C235" s="419">
        <v>43555</v>
      </c>
      <c r="D235" s="416">
        <v>-5</v>
      </c>
      <c r="E235" s="416">
        <v>0.9</v>
      </c>
    </row>
    <row r="236" spans="3:5" x14ac:dyDescent="0.2">
      <c r="C236" s="419">
        <v>43585</v>
      </c>
      <c r="D236" s="416">
        <v>-6.5</v>
      </c>
      <c r="E236" s="416">
        <v>-2.9</v>
      </c>
    </row>
    <row r="237" spans="3:5" x14ac:dyDescent="0.2">
      <c r="C237" s="419">
        <v>43616</v>
      </c>
      <c r="D237" s="416">
        <v>-7.2</v>
      </c>
      <c r="E237" s="416">
        <v>-8.1</v>
      </c>
    </row>
    <row r="238" spans="3:5" x14ac:dyDescent="0.2">
      <c r="C238" s="419">
        <v>43646</v>
      </c>
      <c r="D238" s="416">
        <v>-9.9</v>
      </c>
      <c r="E238" s="416">
        <v>-12.3</v>
      </c>
    </row>
    <row r="239" spans="3:5" x14ac:dyDescent="0.2">
      <c r="C239" s="419">
        <v>43677</v>
      </c>
      <c r="D239" s="416">
        <v>-13.8</v>
      </c>
      <c r="E239" s="416">
        <v>-17.100000000000001</v>
      </c>
    </row>
    <row r="240" spans="3:5" x14ac:dyDescent="0.2">
      <c r="C240" s="419">
        <v>43708</v>
      </c>
      <c r="D240" s="416">
        <v>-11.7</v>
      </c>
      <c r="E240" s="416">
        <v>-17.399999999999999</v>
      </c>
    </row>
    <row r="241" spans="3:5" x14ac:dyDescent="0.2">
      <c r="C241" s="419">
        <v>43738</v>
      </c>
      <c r="D241" s="416">
        <v>-15.8</v>
      </c>
      <c r="E241" s="416">
        <v>-23.3</v>
      </c>
    </row>
    <row r="242" spans="3:5" x14ac:dyDescent="0.2">
      <c r="C242" s="419">
        <v>43769</v>
      </c>
      <c r="D242" s="416">
        <v>-16.2</v>
      </c>
      <c r="E242" s="416">
        <v>-22</v>
      </c>
    </row>
    <row r="243" spans="3:5" x14ac:dyDescent="0.2">
      <c r="C243" s="419">
        <v>43799</v>
      </c>
      <c r="D243" s="416">
        <v>-15.6</v>
      </c>
      <c r="E243" s="416">
        <v>-25.3</v>
      </c>
    </row>
    <row r="244" spans="3:5" x14ac:dyDescent="0.2">
      <c r="C244" s="419">
        <v>43830</v>
      </c>
      <c r="D244" s="416">
        <v>-17</v>
      </c>
      <c r="E244" s="416">
        <v>-25.4</v>
      </c>
    </row>
    <row r="245" spans="3:5" x14ac:dyDescent="0.2">
      <c r="C245" s="419">
        <v>43861</v>
      </c>
      <c r="D245" s="416">
        <v>-15.7</v>
      </c>
      <c r="E245" s="416">
        <v>-23.7</v>
      </c>
    </row>
    <row r="246" spans="3:5" x14ac:dyDescent="0.2">
      <c r="C246" s="419">
        <v>43890</v>
      </c>
      <c r="D246" s="416">
        <v>-12.9</v>
      </c>
      <c r="E246" s="416">
        <v>-20.5</v>
      </c>
    </row>
    <row r="247" spans="3:5" x14ac:dyDescent="0.2">
      <c r="C247" s="419">
        <v>43921</v>
      </c>
      <c r="D247" s="416">
        <v>-16.2</v>
      </c>
      <c r="E247" s="416">
        <v>-20.5</v>
      </c>
    </row>
    <row r="248" spans="3:5" x14ac:dyDescent="0.2">
      <c r="C248" s="419">
        <v>43951</v>
      </c>
      <c r="D248" s="416">
        <v>-43.3</v>
      </c>
      <c r="E248" s="416">
        <v>-36.1</v>
      </c>
    </row>
    <row r="249" spans="3:5" x14ac:dyDescent="0.2">
      <c r="C249" s="419">
        <v>43982</v>
      </c>
      <c r="D249" s="416">
        <v>-52.8</v>
      </c>
      <c r="E249" s="416">
        <v>-46.2</v>
      </c>
    </row>
    <row r="250" spans="3:5" x14ac:dyDescent="0.2">
      <c r="C250" s="419">
        <v>44012</v>
      </c>
      <c r="D250" s="416">
        <v>-50.9</v>
      </c>
      <c r="E250" s="416">
        <v>-48.7</v>
      </c>
    </row>
    <row r="251" spans="3:5" x14ac:dyDescent="0.2">
      <c r="C251" s="419">
        <v>44043</v>
      </c>
      <c r="D251" s="416">
        <v>-43.8</v>
      </c>
      <c r="E251" s="416">
        <v>-43.3</v>
      </c>
    </row>
    <row r="252" spans="3:5" x14ac:dyDescent="0.2">
      <c r="C252" s="419">
        <v>44074</v>
      </c>
      <c r="D252" s="416">
        <v>-34.5</v>
      </c>
      <c r="E252" s="416">
        <v>-33.200000000000003</v>
      </c>
    </row>
    <row r="253" spans="3:5" x14ac:dyDescent="0.2">
      <c r="C253" s="419">
        <v>44104</v>
      </c>
      <c r="D253" s="416">
        <v>-31</v>
      </c>
      <c r="E253" s="416">
        <v>-32</v>
      </c>
    </row>
    <row r="254" spans="3:5" x14ac:dyDescent="0.2">
      <c r="C254" s="419">
        <v>44135</v>
      </c>
      <c r="D254" s="416">
        <v>-24</v>
      </c>
      <c r="E254" s="416">
        <v>-22</v>
      </c>
    </row>
    <row r="255" spans="3:5" x14ac:dyDescent="0.2">
      <c r="C255" s="419">
        <v>44165</v>
      </c>
      <c r="D255" s="416">
        <v>-21</v>
      </c>
      <c r="E255" s="416">
        <v>-16.100000000000001</v>
      </c>
    </row>
    <row r="256" spans="3:5" x14ac:dyDescent="0.2">
      <c r="C256" s="419">
        <v>44196</v>
      </c>
      <c r="D256" s="416">
        <v>-15.9</v>
      </c>
      <c r="E256" s="416">
        <v>-9.6</v>
      </c>
    </row>
    <row r="257" spans="3:5" x14ac:dyDescent="0.2">
      <c r="C257" s="419">
        <v>44227</v>
      </c>
      <c r="D257" s="416">
        <v>-13.9</v>
      </c>
      <c r="E257" s="416">
        <v>-6.3</v>
      </c>
    </row>
    <row r="258" spans="3:5" x14ac:dyDescent="0.2">
      <c r="C258" s="419">
        <v>44255</v>
      </c>
      <c r="D258" s="416">
        <v>-12.8</v>
      </c>
      <c r="E258" s="416">
        <v>-2.5</v>
      </c>
    </row>
    <row r="259" spans="3:5" x14ac:dyDescent="0.2">
      <c r="C259" s="419">
        <v>44286</v>
      </c>
      <c r="D259" s="416">
        <v>-7.7</v>
      </c>
      <c r="E259" s="416">
        <v>5.7</v>
      </c>
    </row>
    <row r="260" spans="3:5" x14ac:dyDescent="0.2">
      <c r="C260" s="419">
        <v>44316</v>
      </c>
      <c r="D260" s="416">
        <v>-0.8</v>
      </c>
      <c r="E260" s="416">
        <v>11.7</v>
      </c>
    </row>
    <row r="261" spans="3:5" x14ac:dyDescent="0.2">
      <c r="C261" s="419">
        <v>44347</v>
      </c>
      <c r="D261" s="416">
        <v>4.8</v>
      </c>
      <c r="E261" s="416">
        <v>16.899999999999999</v>
      </c>
    </row>
    <row r="262" spans="3:5" x14ac:dyDescent="0.2">
      <c r="C262" s="419">
        <v>44377</v>
      </c>
      <c r="D262" s="416">
        <v>9.8000000000000007</v>
      </c>
      <c r="E262" s="416">
        <v>23.7</v>
      </c>
    </row>
    <row r="263" spans="3:5" x14ac:dyDescent="0.2">
      <c r="C263" s="419">
        <v>44408</v>
      </c>
      <c r="D263" s="416">
        <v>12.6</v>
      </c>
      <c r="E263" s="416">
        <v>26.6</v>
      </c>
    </row>
    <row r="264" spans="3:5" x14ac:dyDescent="0.2">
      <c r="C264" s="419">
        <v>44439</v>
      </c>
      <c r="D264" s="416">
        <v>11.5</v>
      </c>
      <c r="E264" s="416">
        <v>25.5</v>
      </c>
    </row>
    <row r="265" spans="3:5" x14ac:dyDescent="0.2">
      <c r="C265" s="419">
        <v>44469</v>
      </c>
      <c r="D265" s="416">
        <v>11.9</v>
      </c>
      <c r="E265" s="416">
        <v>27.9</v>
      </c>
    </row>
    <row r="266" spans="3:5" x14ac:dyDescent="0.2">
      <c r="C266" s="419">
        <v>44500</v>
      </c>
      <c r="D266" s="416">
        <v>12.5</v>
      </c>
      <c r="E266" s="416">
        <v>25.6</v>
      </c>
    </row>
    <row r="267" spans="3:5" x14ac:dyDescent="0.2">
      <c r="C267" s="419">
        <v>44530</v>
      </c>
      <c r="D267" s="416">
        <v>14.3</v>
      </c>
      <c r="E267" s="416">
        <v>26.9</v>
      </c>
    </row>
    <row r="268" spans="3:5" x14ac:dyDescent="0.2">
      <c r="C268" s="419">
        <v>44561</v>
      </c>
      <c r="D268" s="416">
        <v>14.5</v>
      </c>
      <c r="E268" s="416">
        <v>29.1</v>
      </c>
    </row>
    <row r="269" spans="3:5" x14ac:dyDescent="0.2">
      <c r="C269" s="419">
        <v>44592</v>
      </c>
      <c r="D269" s="416">
        <v>13.8</v>
      </c>
      <c r="E269" s="416">
        <v>28.4</v>
      </c>
    </row>
    <row r="270" spans="3:5" x14ac:dyDescent="0.2">
      <c r="C270" s="419">
        <v>44620</v>
      </c>
      <c r="D270" s="416">
        <v>14.1</v>
      </c>
      <c r="E270" s="416">
        <v>27.9</v>
      </c>
    </row>
    <row r="271" spans="3:5" x14ac:dyDescent="0.2">
      <c r="C271" s="419">
        <v>44651</v>
      </c>
      <c r="D271" s="416">
        <v>13</v>
      </c>
      <c r="E271" s="416">
        <v>29</v>
      </c>
    </row>
    <row r="272" spans="3:5" x14ac:dyDescent="0.2">
      <c r="C272" s="419">
        <v>44681</v>
      </c>
      <c r="D272" s="416">
        <v>12.8</v>
      </c>
      <c r="E272" s="416">
        <v>29.4</v>
      </c>
    </row>
    <row r="273" spans="3:5" x14ac:dyDescent="0.2">
      <c r="C273" s="419">
        <v>44712</v>
      </c>
      <c r="D273" s="416">
        <v>7.4</v>
      </c>
      <c r="E273" s="416">
        <v>20.399999999999999</v>
      </c>
    </row>
    <row r="274" spans="3:5" x14ac:dyDescent="0.2">
      <c r="C274" s="419">
        <v>44742</v>
      </c>
      <c r="D274" s="416">
        <v>10</v>
      </c>
      <c r="E274" s="416">
        <v>22.8</v>
      </c>
    </row>
    <row r="275" spans="3:5" x14ac:dyDescent="0.2">
      <c r="C275" s="419">
        <v>44773</v>
      </c>
      <c r="D275" s="416">
        <v>5.6</v>
      </c>
      <c r="E275" s="416">
        <v>22.5</v>
      </c>
    </row>
    <row r="276" spans="3:5" x14ac:dyDescent="0.2">
      <c r="C276" s="419">
        <v>44804</v>
      </c>
      <c r="D276" s="416">
        <v>1.7</v>
      </c>
      <c r="E276" s="416">
        <v>17</v>
      </c>
    </row>
    <row r="277" spans="3:5" x14ac:dyDescent="0.2">
      <c r="C277" s="419">
        <v>44834</v>
      </c>
      <c r="D277" s="416">
        <v>1.9</v>
      </c>
      <c r="E277" s="416">
        <v>16.399999999999999</v>
      </c>
    </row>
    <row r="278" spans="3:5" x14ac:dyDescent="0.2">
      <c r="C278" s="419">
        <v>44865</v>
      </c>
      <c r="D278" s="416">
        <v>0.6</v>
      </c>
      <c r="E278" s="416">
        <v>14.5</v>
      </c>
    </row>
    <row r="279" spans="3:5" x14ac:dyDescent="0.2">
      <c r="C279" s="419">
        <v>44895</v>
      </c>
      <c r="D279" s="416">
        <v>-2.5</v>
      </c>
      <c r="E279" s="416">
        <v>12.1</v>
      </c>
    </row>
    <row r="280" spans="3:5" x14ac:dyDescent="0.2">
      <c r="C280" s="419">
        <v>44926</v>
      </c>
      <c r="D280" s="416">
        <v>-2.1</v>
      </c>
      <c r="E280" s="416">
        <v>11.5</v>
      </c>
    </row>
    <row r="281" spans="3:5" x14ac:dyDescent="0.2">
      <c r="C281" s="419">
        <v>44957</v>
      </c>
      <c r="D281" s="416">
        <v>-2.2000000000000002</v>
      </c>
      <c r="E281" s="416">
        <v>8</v>
      </c>
    </row>
    <row r="282" spans="3:5" x14ac:dyDescent="0.2">
      <c r="C282" s="419">
        <v>44985</v>
      </c>
      <c r="D282" s="416">
        <v>-3.9</v>
      </c>
      <c r="E282" s="416">
        <v>6.1</v>
      </c>
    </row>
    <row r="283" spans="3:5" x14ac:dyDescent="0.2">
      <c r="C283" s="419">
        <v>45016</v>
      </c>
      <c r="D283" s="416">
        <v>-4.7</v>
      </c>
      <c r="E283" s="416">
        <v>3.2</v>
      </c>
    </row>
    <row r="284" spans="3:5" x14ac:dyDescent="0.2">
      <c r="C284" s="419">
        <v>45046</v>
      </c>
      <c r="D284" s="416">
        <v>-7.7</v>
      </c>
      <c r="E284" s="416">
        <v>0.4</v>
      </c>
    </row>
    <row r="285" spans="3:5" x14ac:dyDescent="0.2">
      <c r="C285" s="419">
        <v>45077</v>
      </c>
      <c r="D285" s="416">
        <v>-11.6</v>
      </c>
      <c r="E285" s="416">
        <v>-4.4000000000000004</v>
      </c>
    </row>
    <row r="286" spans="3:5" x14ac:dyDescent="0.2">
      <c r="C286" s="419">
        <v>45107</v>
      </c>
      <c r="D286" s="416">
        <v>-13.2</v>
      </c>
      <c r="E286" s="416">
        <v>-10.1</v>
      </c>
    </row>
    <row r="287" spans="3:5" x14ac:dyDescent="0.2">
      <c r="C287" s="419">
        <v>45138</v>
      </c>
      <c r="D287" s="416">
        <v>-15.5</v>
      </c>
      <c r="E287" s="416">
        <v>-15.8</v>
      </c>
    </row>
    <row r="288" spans="3:5" x14ac:dyDescent="0.2">
      <c r="C288" s="419">
        <v>45169</v>
      </c>
      <c r="D288" s="416">
        <v>-19.600000000000001</v>
      </c>
      <c r="E288" s="416">
        <v>-22.2</v>
      </c>
    </row>
    <row r="289" spans="3:5" x14ac:dyDescent="0.2">
      <c r="C289" s="419">
        <v>45199</v>
      </c>
      <c r="D289" s="416">
        <v>-17.5</v>
      </c>
      <c r="E289" s="416">
        <v>-18.7</v>
      </c>
    </row>
    <row r="290" spans="3:5" x14ac:dyDescent="0.2">
      <c r="C290" s="419">
        <v>45230</v>
      </c>
      <c r="D290" s="416">
        <v>-19</v>
      </c>
      <c r="E290" s="416">
        <v>-21.8</v>
      </c>
    </row>
    <row r="291" spans="3:5" x14ac:dyDescent="0.2">
      <c r="C291" s="419">
        <v>45260</v>
      </c>
      <c r="D291" s="416">
        <v>-19.7</v>
      </c>
      <c r="E291" s="416">
        <v>-22.7</v>
      </c>
    </row>
    <row r="292" spans="3:5" x14ac:dyDescent="0.2">
      <c r="C292" s="419">
        <v>45291</v>
      </c>
      <c r="D292" s="416">
        <v>-20.399999999999999</v>
      </c>
      <c r="E292" s="416">
        <v>-24</v>
      </c>
    </row>
    <row r="293" spans="3:5" x14ac:dyDescent="0.2">
      <c r="C293" s="419">
        <v>45322</v>
      </c>
      <c r="D293" s="416">
        <v>-20.8</v>
      </c>
      <c r="E293" s="416">
        <v>-26.1</v>
      </c>
    </row>
    <row r="294" spans="3:5" x14ac:dyDescent="0.2">
      <c r="C294" s="419">
        <v>45351</v>
      </c>
      <c r="D294" s="416">
        <v>-20.7</v>
      </c>
      <c r="E294" s="416">
        <v>-28</v>
      </c>
    </row>
    <row r="295" spans="3:5" x14ac:dyDescent="0.2">
      <c r="C295" s="419">
        <v>45382</v>
      </c>
      <c r="D295" s="416">
        <v>-19.399999999999999</v>
      </c>
      <c r="E295" s="416">
        <v>-26.6</v>
      </c>
    </row>
    <row r="296" spans="3:5" x14ac:dyDescent="0.2">
      <c r="C296" s="419">
        <v>45412</v>
      </c>
      <c r="D296" s="416">
        <v>-23.8</v>
      </c>
      <c r="E296" s="416">
        <v>-33</v>
      </c>
    </row>
    <row r="297" spans="3:5" x14ac:dyDescent="0.2">
      <c r="C297" s="419">
        <v>45443</v>
      </c>
      <c r="D297" s="416">
        <v>-23</v>
      </c>
      <c r="E297" s="416">
        <v>-31.6</v>
      </c>
    </row>
    <row r="298" spans="3:5" x14ac:dyDescent="0.2">
      <c r="C298" s="419">
        <v>45473</v>
      </c>
      <c r="D298" s="416">
        <v>-22.2</v>
      </c>
      <c r="E298" s="416">
        <v>-28.6</v>
      </c>
    </row>
    <row r="299" spans="3:5" x14ac:dyDescent="0.2">
      <c r="C299" s="419">
        <v>45504</v>
      </c>
      <c r="D299" s="416">
        <v>-24.4</v>
      </c>
      <c r="E299" s="416">
        <v>-32.6</v>
      </c>
    </row>
    <row r="300" spans="3:5" x14ac:dyDescent="0.2">
      <c r="C300" s="419">
        <v>45535</v>
      </c>
      <c r="D300" s="416">
        <v>-25</v>
      </c>
      <c r="E300" s="416">
        <v>-37</v>
      </c>
    </row>
    <row r="301" spans="3:5" x14ac:dyDescent="0.2">
      <c r="C301" s="419">
        <v>45565</v>
      </c>
      <c r="D301" s="416">
        <v>-25.8</v>
      </c>
      <c r="E301" s="416">
        <v>-38.5</v>
      </c>
    </row>
    <row r="302" spans="3:5" x14ac:dyDescent="0.2">
      <c r="C302" s="419">
        <v>45596</v>
      </c>
      <c r="D302" s="416">
        <v>-28.3</v>
      </c>
      <c r="E302" s="416">
        <v>-40.799999999999997</v>
      </c>
    </row>
    <row r="303" spans="3:5" x14ac:dyDescent="0.2">
      <c r="C303" s="419">
        <v>45626</v>
      </c>
      <c r="D303" s="416">
        <v>-24.7</v>
      </c>
      <c r="E303" s="416">
        <v>-38.5</v>
      </c>
    </row>
    <row r="304" spans="3:5" x14ac:dyDescent="0.2">
      <c r="C304" s="419">
        <v>45657</v>
      </c>
      <c r="D304" s="416">
        <v>-27.2</v>
      </c>
      <c r="E304" s="416">
        <v>-44.4</v>
      </c>
    </row>
    <row r="305" spans="3:5" x14ac:dyDescent="0.2">
      <c r="C305" s="419">
        <v>45688</v>
      </c>
      <c r="D305" s="416">
        <v>-28.3</v>
      </c>
      <c r="E305" s="416">
        <v>-44.6</v>
      </c>
    </row>
    <row r="306" spans="3:5" x14ac:dyDescent="0.2">
      <c r="C306" s="419">
        <v>45716</v>
      </c>
      <c r="D306" s="416">
        <v>-26.5</v>
      </c>
      <c r="E306" s="416">
        <v>-42.2</v>
      </c>
    </row>
    <row r="307" spans="3:5" x14ac:dyDescent="0.2">
      <c r="C307" s="419">
        <v>45747</v>
      </c>
      <c r="D307" s="416">
        <v>-26.5</v>
      </c>
      <c r="E307" s="416">
        <v>-40.700000000000003</v>
      </c>
    </row>
    <row r="308" spans="3:5" x14ac:dyDescent="0.2">
      <c r="C308" s="419">
        <v>45777</v>
      </c>
      <c r="D308" s="416">
        <v>-25</v>
      </c>
      <c r="E308" s="416">
        <v>-38.1</v>
      </c>
    </row>
    <row r="309" spans="3:5" x14ac:dyDescent="0.2">
      <c r="C309" s="419">
        <v>45808</v>
      </c>
      <c r="D309" s="416">
        <v>-24.5</v>
      </c>
      <c r="E309" s="416">
        <v>-36.4</v>
      </c>
    </row>
    <row r="310" spans="3:5" x14ac:dyDescent="0.2">
      <c r="C310" s="419">
        <v>45838</v>
      </c>
      <c r="D310" s="416">
        <v>-27.4</v>
      </c>
      <c r="E310" s="416">
        <v>-42.7</v>
      </c>
    </row>
    <row r="311" spans="3:5" x14ac:dyDescent="0.2">
      <c r="C311" s="419">
        <v>45869</v>
      </c>
      <c r="D311" s="416">
        <v>-26.9</v>
      </c>
      <c r="E311" s="416">
        <v>-39.299999999999997</v>
      </c>
    </row>
    <row r="312" spans="3:5" x14ac:dyDescent="0.2">
      <c r="C312" s="419">
        <v>45900</v>
      </c>
      <c r="D312" s="416">
        <v>-24.9</v>
      </c>
      <c r="E312" s="416">
        <v>-38.1</v>
      </c>
    </row>
    <row r="313" spans="3:5" x14ac:dyDescent="0.2">
      <c r="C313" s="419">
        <v>45930</v>
      </c>
      <c r="D313" s="416">
        <v>-26.2</v>
      </c>
      <c r="E313" s="416">
        <v>-42</v>
      </c>
    </row>
    <row r="314" spans="3:5" x14ac:dyDescent="0.2">
      <c r="C314" s="419">
        <v>45961</v>
      </c>
      <c r="D314" s="416">
        <v>-23.1</v>
      </c>
      <c r="E314" s="416">
        <v>-38.700000000000003</v>
      </c>
    </row>
    <row r="315" spans="3:5" x14ac:dyDescent="0.2">
      <c r="C315" s="419">
        <v>45991</v>
      </c>
      <c r="D315" s="416">
        <v>-24.3</v>
      </c>
      <c r="E315" s="416">
        <v>-36.9</v>
      </c>
    </row>
    <row r="316" spans="3:5" x14ac:dyDescent="0.2">
      <c r="C316" s="419">
        <v>46022</v>
      </c>
      <c r="D316" s="416">
        <v>-23.2</v>
      </c>
      <c r="E316" s="416">
        <v>-40.9</v>
      </c>
    </row>
    <row r="317" spans="3:5" x14ac:dyDescent="0.2">
      <c r="C317" s="419">
        <v>46053</v>
      </c>
      <c r="D317" s="416">
        <v>-21.2</v>
      </c>
      <c r="E317" s="416">
        <v>-35.9</v>
      </c>
    </row>
    <row r="318" spans="3:5" x14ac:dyDescent="0.2">
      <c r="C318" s="419">
        <v>46081</v>
      </c>
      <c r="D318" s="416">
        <v>-21.2</v>
      </c>
      <c r="E318" s="416">
        <v>-32.5</v>
      </c>
    </row>
    <row r="319" spans="3:5" x14ac:dyDescent="0.2">
      <c r="C319" s="419">
        <v>46112</v>
      </c>
      <c r="D319" s="416">
        <v>-19.3</v>
      </c>
      <c r="E319" s="416">
        <v>-29.3</v>
      </c>
    </row>
    <row r="320" spans="3:5" x14ac:dyDescent="0.2">
      <c r="C320" s="419">
        <v>46142</v>
      </c>
      <c r="D320" s="416">
        <v>-19.3</v>
      </c>
      <c r="E320" s="416">
        <v>-27.9</v>
      </c>
    </row>
    <row r="321" spans="3:5" x14ac:dyDescent="0.2">
      <c r="C321" s="419">
        <v>46173</v>
      </c>
      <c r="D321" s="416">
        <v>-18.100000000000001</v>
      </c>
      <c r="E321" s="416">
        <v>-28.7</v>
      </c>
    </row>
    <row r="322" spans="3:5" x14ac:dyDescent="0.2">
      <c r="C322" s="419">
        <v>46203</v>
      </c>
      <c r="D322" s="416">
        <v>-19.7</v>
      </c>
      <c r="E322" s="416">
        <v>-26.1</v>
      </c>
    </row>
    <row r="323" spans="3:5" x14ac:dyDescent="0.2">
      <c r="C323" s="419">
        <v>46234</v>
      </c>
      <c r="D323" s="416">
        <v>-17.8</v>
      </c>
      <c r="E323" s="416">
        <v>-28.4</v>
      </c>
    </row>
    <row r="324" spans="3:5" x14ac:dyDescent="0.2">
      <c r="C324" s="419">
        <v>46265</v>
      </c>
      <c r="D324" s="416">
        <v>-18.399999999999999</v>
      </c>
      <c r="E324" s="416">
        <v>-24.4</v>
      </c>
    </row>
  </sheetData>
  <pageMargins left="0.7" right="0.7" top="0.75" bottom="0.75" header="0.3" footer="0.3"/>
  <headerFooter>
    <oddFooter>&amp;L_x000D_&amp;1#&amp;"Calibri"&amp;10&amp;K000000 Interné</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B495-796C-4819-897A-B4F778AAFB56}">
  <dimension ref="C1:X96"/>
  <sheetViews>
    <sheetView showGridLines="0" zoomScaleNormal="100" workbookViewId="0"/>
  </sheetViews>
  <sheetFormatPr defaultColWidth="8.75" defaultRowHeight="12.75" x14ac:dyDescent="0.2"/>
  <cols>
    <col min="1" max="1" width="0.75" style="32" customWidth="1"/>
    <col min="2" max="2" width="16.875" style="32" customWidth="1"/>
    <col min="3" max="3" width="7.625" style="32" bestFit="1" customWidth="1"/>
    <col min="4" max="4" width="8" style="32" bestFit="1" customWidth="1"/>
    <col min="5" max="5" width="10.5" style="32" bestFit="1" customWidth="1"/>
    <col min="6" max="6" width="6.5" style="32" bestFit="1" customWidth="1"/>
    <col min="7" max="20" width="8.75" style="32"/>
    <col min="21" max="21" width="10.75" style="32" customWidth="1"/>
    <col min="22" max="16384" width="8.75" style="32"/>
  </cols>
  <sheetData>
    <row r="1" spans="3:24" ht="4.5" customHeight="1" x14ac:dyDescent="0.2"/>
    <row r="2" spans="3:24" ht="45" customHeight="1" x14ac:dyDescent="0.2">
      <c r="U2" s="33"/>
      <c r="V2" s="34"/>
      <c r="W2" s="34"/>
      <c r="X2" s="34"/>
    </row>
    <row r="3" spans="3:24" x14ac:dyDescent="0.2">
      <c r="C3" s="35"/>
      <c r="D3" s="411" t="s">
        <v>311</v>
      </c>
      <c r="E3" s="411" t="s">
        <v>312</v>
      </c>
      <c r="F3" s="411" t="s">
        <v>313</v>
      </c>
      <c r="H3" s="30" t="s">
        <v>385</v>
      </c>
      <c r="U3" s="33"/>
      <c r="V3" s="34"/>
      <c r="W3" s="34"/>
      <c r="X3" s="34"/>
    </row>
    <row r="4" spans="3:24" ht="13.5" thickBot="1" x14ac:dyDescent="0.25">
      <c r="C4" s="36"/>
      <c r="D4" s="412" t="s">
        <v>308</v>
      </c>
      <c r="E4" s="412" t="s">
        <v>309</v>
      </c>
      <c r="F4" s="412" t="s">
        <v>310</v>
      </c>
      <c r="U4" s="33"/>
      <c r="V4" s="34"/>
      <c r="W4" s="34"/>
      <c r="X4" s="34"/>
    </row>
    <row r="5" spans="3:24" x14ac:dyDescent="0.2">
      <c r="C5" s="413">
        <v>43496</v>
      </c>
      <c r="D5" s="414">
        <v>51</v>
      </c>
      <c r="E5" s="414">
        <v>50.5</v>
      </c>
      <c r="F5" s="414">
        <v>51.2</v>
      </c>
      <c r="U5" s="33"/>
      <c r="V5" s="34"/>
      <c r="W5" s="34"/>
      <c r="X5" s="34"/>
    </row>
    <row r="6" spans="3:24" x14ac:dyDescent="0.2">
      <c r="C6" s="413">
        <v>43524</v>
      </c>
      <c r="D6" s="414">
        <v>51.9</v>
      </c>
      <c r="E6" s="414">
        <v>49.3</v>
      </c>
      <c r="F6" s="414">
        <v>52.8</v>
      </c>
      <c r="U6" s="33"/>
      <c r="V6" s="34"/>
      <c r="W6" s="34"/>
      <c r="X6" s="34"/>
    </row>
    <row r="7" spans="3:24" x14ac:dyDescent="0.2">
      <c r="C7" s="413">
        <v>43555</v>
      </c>
      <c r="D7" s="414">
        <v>51.6</v>
      </c>
      <c r="E7" s="414">
        <v>47.5</v>
      </c>
      <c r="F7" s="414">
        <v>53.3</v>
      </c>
      <c r="H7" s="14"/>
      <c r="U7" s="33"/>
    </row>
    <row r="8" spans="3:24" x14ac:dyDescent="0.2">
      <c r="C8" s="413">
        <v>43585</v>
      </c>
      <c r="D8" s="414">
        <v>51.5</v>
      </c>
      <c r="E8" s="414">
        <v>47.9</v>
      </c>
      <c r="F8" s="414">
        <v>52.8</v>
      </c>
      <c r="H8" s="14"/>
      <c r="U8" s="33"/>
    </row>
    <row r="9" spans="3:24" x14ac:dyDescent="0.2">
      <c r="C9" s="413">
        <v>43616</v>
      </c>
      <c r="D9" s="414">
        <v>51.8</v>
      </c>
      <c r="E9" s="414">
        <v>47.7</v>
      </c>
      <c r="F9" s="414">
        <v>52.9</v>
      </c>
      <c r="U9" s="33"/>
    </row>
    <row r="10" spans="3:24" x14ac:dyDescent="0.2">
      <c r="C10" s="413">
        <v>43646</v>
      </c>
      <c r="D10" s="414">
        <v>52.2</v>
      </c>
      <c r="E10" s="414">
        <v>47.6</v>
      </c>
      <c r="F10" s="414">
        <v>53.6</v>
      </c>
      <c r="U10" s="33"/>
    </row>
    <row r="11" spans="3:24" x14ac:dyDescent="0.2">
      <c r="C11" s="413">
        <v>43677</v>
      </c>
      <c r="D11" s="414">
        <v>51.5</v>
      </c>
      <c r="E11" s="414">
        <v>46.5</v>
      </c>
      <c r="F11" s="414">
        <v>53.2</v>
      </c>
      <c r="U11" s="33"/>
    </row>
    <row r="12" spans="3:24" x14ac:dyDescent="0.2">
      <c r="C12" s="413">
        <v>43708</v>
      </c>
      <c r="D12" s="414">
        <v>51.9</v>
      </c>
      <c r="E12" s="414">
        <v>47</v>
      </c>
      <c r="F12" s="414">
        <v>53.5</v>
      </c>
      <c r="U12" s="33"/>
    </row>
    <row r="13" spans="3:24" x14ac:dyDescent="0.2">
      <c r="C13" s="413">
        <v>43738</v>
      </c>
      <c r="D13" s="414">
        <v>50.1</v>
      </c>
      <c r="E13" s="414">
        <v>45.7</v>
      </c>
      <c r="F13" s="414">
        <v>51.6</v>
      </c>
      <c r="U13" s="33"/>
    </row>
    <row r="14" spans="3:24" x14ac:dyDescent="0.2">
      <c r="C14" s="413">
        <v>43769</v>
      </c>
      <c r="D14" s="415">
        <v>50.6</v>
      </c>
      <c r="E14" s="415">
        <v>45.9</v>
      </c>
      <c r="F14" s="415">
        <v>52.2</v>
      </c>
      <c r="U14" s="33"/>
    </row>
    <row r="15" spans="3:24" x14ac:dyDescent="0.2">
      <c r="C15" s="413">
        <v>43799</v>
      </c>
      <c r="D15" s="415">
        <v>50.6</v>
      </c>
      <c r="E15" s="415">
        <v>46.9</v>
      </c>
      <c r="F15" s="415">
        <v>51.9</v>
      </c>
      <c r="U15" s="33"/>
    </row>
    <row r="16" spans="3:24" x14ac:dyDescent="0.2">
      <c r="C16" s="413">
        <v>43830</v>
      </c>
      <c r="D16" s="415">
        <v>50.9</v>
      </c>
      <c r="E16" s="415">
        <v>46.3</v>
      </c>
      <c r="F16" s="415">
        <v>52.8</v>
      </c>
      <c r="U16" s="33"/>
    </row>
    <row r="17" spans="3:21" x14ac:dyDescent="0.2">
      <c r="C17" s="413">
        <v>43861</v>
      </c>
      <c r="D17" s="415">
        <v>51.3</v>
      </c>
      <c r="E17" s="415">
        <v>47.9</v>
      </c>
      <c r="F17" s="415">
        <v>52.5</v>
      </c>
      <c r="U17" s="33"/>
    </row>
    <row r="18" spans="3:21" x14ac:dyDescent="0.2">
      <c r="C18" s="413">
        <v>43890</v>
      </c>
      <c r="D18" s="415">
        <v>51.6</v>
      </c>
      <c r="E18" s="415">
        <v>49.2</v>
      </c>
      <c r="F18" s="415">
        <v>52.6</v>
      </c>
      <c r="U18" s="33"/>
    </row>
    <row r="19" spans="3:21" x14ac:dyDescent="0.2">
      <c r="C19" s="413">
        <v>43921</v>
      </c>
      <c r="D19" s="415">
        <v>29.7</v>
      </c>
      <c r="E19" s="415">
        <v>44.5</v>
      </c>
      <c r="F19" s="415">
        <v>26.4</v>
      </c>
      <c r="U19" s="33"/>
    </row>
    <row r="20" spans="3:21" x14ac:dyDescent="0.2">
      <c r="C20" s="413">
        <v>43951</v>
      </c>
      <c r="D20" s="415">
        <v>13.6</v>
      </c>
      <c r="E20" s="415">
        <v>33.4</v>
      </c>
      <c r="F20" s="415">
        <v>12</v>
      </c>
      <c r="U20" s="33"/>
    </row>
    <row r="21" spans="3:21" x14ac:dyDescent="0.2">
      <c r="C21" s="413">
        <v>43982</v>
      </c>
      <c r="D21" s="415">
        <v>31.9</v>
      </c>
      <c r="E21" s="415">
        <v>39.4</v>
      </c>
      <c r="F21" s="415">
        <v>30.5</v>
      </c>
      <c r="M21" s="37" t="s">
        <v>351</v>
      </c>
      <c r="U21" s="33"/>
    </row>
    <row r="22" spans="3:21" x14ac:dyDescent="0.2">
      <c r="C22" s="413">
        <v>44012</v>
      </c>
      <c r="D22" s="415">
        <v>48.5</v>
      </c>
      <c r="E22" s="415">
        <v>47.4</v>
      </c>
      <c r="F22" s="415">
        <v>48.3</v>
      </c>
      <c r="U22" s="33"/>
    </row>
    <row r="23" spans="3:21" x14ac:dyDescent="0.2">
      <c r="C23" s="413">
        <v>44043</v>
      </c>
      <c r="D23" s="415">
        <v>54.9</v>
      </c>
      <c r="E23" s="415">
        <v>51.8</v>
      </c>
      <c r="F23" s="415">
        <v>54.7</v>
      </c>
      <c r="H23" s="30" t="s">
        <v>388</v>
      </c>
      <c r="U23" s="33"/>
    </row>
    <row r="24" spans="3:21" x14ac:dyDescent="0.2">
      <c r="C24" s="413">
        <v>44074</v>
      </c>
      <c r="D24" s="415">
        <v>51.9</v>
      </c>
      <c r="E24" s="415">
        <v>51.7</v>
      </c>
      <c r="F24" s="415">
        <v>50.5</v>
      </c>
      <c r="U24" s="33"/>
    </row>
    <row r="25" spans="3:21" x14ac:dyDescent="0.2">
      <c r="C25" s="413">
        <v>44104</v>
      </c>
      <c r="D25" s="415">
        <v>50.4</v>
      </c>
      <c r="E25" s="415">
        <v>53.7</v>
      </c>
      <c r="F25" s="415">
        <v>48</v>
      </c>
      <c r="U25" s="33"/>
    </row>
    <row r="26" spans="3:21" x14ac:dyDescent="0.2">
      <c r="C26" s="413">
        <v>44135</v>
      </c>
      <c r="D26" s="415">
        <v>50</v>
      </c>
      <c r="E26" s="415">
        <v>54.8</v>
      </c>
      <c r="F26" s="415">
        <v>46.9</v>
      </c>
      <c r="U26" s="33"/>
    </row>
    <row r="27" spans="3:21" x14ac:dyDescent="0.2">
      <c r="C27" s="413">
        <v>44165</v>
      </c>
      <c r="D27" s="415">
        <v>45.3</v>
      </c>
      <c r="E27" s="415">
        <v>53.8</v>
      </c>
      <c r="F27" s="415">
        <v>41.7</v>
      </c>
      <c r="U27" s="33"/>
    </row>
    <row r="28" spans="3:21" x14ac:dyDescent="0.2">
      <c r="C28" s="413">
        <v>44196</v>
      </c>
      <c r="D28" s="415">
        <v>49.1</v>
      </c>
      <c r="E28" s="415">
        <v>55.2</v>
      </c>
      <c r="F28" s="415">
        <v>46.4</v>
      </c>
      <c r="U28" s="33"/>
    </row>
    <row r="29" spans="3:21" x14ac:dyDescent="0.2">
      <c r="C29" s="413">
        <v>44227</v>
      </c>
      <c r="D29" s="415">
        <v>47.8</v>
      </c>
      <c r="E29" s="415">
        <v>54.8</v>
      </c>
      <c r="F29" s="415">
        <v>45.4</v>
      </c>
      <c r="U29" s="33"/>
    </row>
    <row r="30" spans="3:21" x14ac:dyDescent="0.2">
      <c r="C30" s="413">
        <v>44255</v>
      </c>
      <c r="D30" s="415">
        <v>48.8</v>
      </c>
      <c r="E30" s="415">
        <v>57.9</v>
      </c>
      <c r="F30" s="415">
        <v>45.7</v>
      </c>
      <c r="U30" s="33"/>
    </row>
    <row r="31" spans="3:21" x14ac:dyDescent="0.2">
      <c r="C31" s="413">
        <v>44286</v>
      </c>
      <c r="D31" s="415">
        <v>53.2</v>
      </c>
      <c r="E31" s="415">
        <v>62.5</v>
      </c>
      <c r="F31" s="415">
        <v>49.6</v>
      </c>
      <c r="U31" s="33"/>
    </row>
    <row r="32" spans="3:21" x14ac:dyDescent="0.2">
      <c r="C32" s="413">
        <v>44316</v>
      </c>
      <c r="D32" s="415">
        <v>53.8</v>
      </c>
      <c r="E32" s="415">
        <v>62.9</v>
      </c>
      <c r="F32" s="415">
        <v>50.5</v>
      </c>
      <c r="U32" s="33"/>
    </row>
    <row r="33" spans="3:21" x14ac:dyDescent="0.2">
      <c r="C33" s="413">
        <v>44347</v>
      </c>
      <c r="D33" s="415">
        <v>57.1</v>
      </c>
      <c r="E33" s="415">
        <v>63.1</v>
      </c>
      <c r="F33" s="415">
        <v>55.2</v>
      </c>
      <c r="U33" s="33"/>
    </row>
    <row r="34" spans="3:21" x14ac:dyDescent="0.2">
      <c r="C34" s="413">
        <v>44377</v>
      </c>
      <c r="D34" s="415">
        <v>59.5</v>
      </c>
      <c r="E34" s="415">
        <v>63.4</v>
      </c>
      <c r="F34" s="415">
        <v>58.3</v>
      </c>
      <c r="U34" s="33"/>
    </row>
    <row r="35" spans="3:21" x14ac:dyDescent="0.2">
      <c r="C35" s="413">
        <v>44408</v>
      </c>
      <c r="D35" s="415">
        <v>60.2</v>
      </c>
      <c r="E35" s="415">
        <v>62.8</v>
      </c>
      <c r="F35" s="415">
        <v>59.8</v>
      </c>
      <c r="U35" s="33"/>
    </row>
    <row r="36" spans="3:21" x14ac:dyDescent="0.2">
      <c r="C36" s="413">
        <v>44439</v>
      </c>
      <c r="D36" s="415">
        <v>59</v>
      </c>
      <c r="E36" s="415">
        <v>61.4</v>
      </c>
      <c r="F36" s="415">
        <v>59</v>
      </c>
      <c r="U36" s="33"/>
    </row>
    <row r="37" spans="3:21" x14ac:dyDescent="0.2">
      <c r="C37" s="413">
        <v>44469</v>
      </c>
      <c r="D37" s="415">
        <v>56.2</v>
      </c>
      <c r="E37" s="415">
        <v>58.6</v>
      </c>
      <c r="F37" s="415">
        <v>56.4</v>
      </c>
      <c r="U37" s="33"/>
    </row>
    <row r="38" spans="3:21" x14ac:dyDescent="0.2">
      <c r="C38" s="413">
        <v>44500</v>
      </c>
      <c r="D38" s="415">
        <v>54.2</v>
      </c>
      <c r="E38" s="415">
        <v>58.3</v>
      </c>
      <c r="F38" s="415">
        <v>54.6</v>
      </c>
      <c r="U38" s="33"/>
    </row>
    <row r="39" spans="3:21" x14ac:dyDescent="0.2">
      <c r="C39" s="413">
        <v>44530</v>
      </c>
      <c r="D39" s="415">
        <v>55.4</v>
      </c>
      <c r="E39" s="415">
        <v>58.4</v>
      </c>
      <c r="F39" s="415">
        <v>55.9</v>
      </c>
      <c r="M39" s="37" t="s">
        <v>352</v>
      </c>
      <c r="U39" s="33"/>
    </row>
    <row r="40" spans="3:21" x14ac:dyDescent="0.2">
      <c r="C40" s="413">
        <v>44561</v>
      </c>
      <c r="D40" s="415">
        <v>53.3</v>
      </c>
      <c r="E40" s="415">
        <v>58</v>
      </c>
      <c r="F40" s="415">
        <v>53.1</v>
      </c>
      <c r="U40" s="33"/>
    </row>
    <row r="41" spans="3:21" x14ac:dyDescent="0.2">
      <c r="C41" s="413">
        <v>44592</v>
      </c>
      <c r="D41" s="415">
        <v>52.3</v>
      </c>
      <c r="E41" s="415">
        <v>58.7</v>
      </c>
      <c r="F41" s="415">
        <v>51.1</v>
      </c>
      <c r="U41" s="33"/>
    </row>
    <row r="42" spans="3:21" x14ac:dyDescent="0.2">
      <c r="C42" s="413">
        <v>44620</v>
      </c>
      <c r="D42" s="415">
        <v>55.5</v>
      </c>
      <c r="E42" s="415">
        <v>58.2</v>
      </c>
      <c r="F42" s="415">
        <v>55.5</v>
      </c>
      <c r="U42" s="33"/>
    </row>
    <row r="43" spans="3:21" x14ac:dyDescent="0.2">
      <c r="C43" s="413">
        <v>44651</v>
      </c>
      <c r="D43" s="415">
        <v>54.9</v>
      </c>
      <c r="E43" s="415">
        <v>56.5</v>
      </c>
      <c r="F43" s="415">
        <v>55.6</v>
      </c>
      <c r="U43" s="33"/>
    </row>
    <row r="44" spans="3:21" x14ac:dyDescent="0.2">
      <c r="C44" s="413">
        <v>44681</v>
      </c>
      <c r="D44" s="415">
        <v>55.8</v>
      </c>
      <c r="E44" s="415">
        <v>55.5</v>
      </c>
      <c r="F44" s="415">
        <v>57.7</v>
      </c>
      <c r="U44" s="33"/>
    </row>
    <row r="45" spans="3:21" x14ac:dyDescent="0.2">
      <c r="C45" s="413">
        <v>44712</v>
      </c>
      <c r="D45" s="415">
        <v>54.8</v>
      </c>
      <c r="E45" s="415">
        <v>54.6</v>
      </c>
      <c r="F45" s="415">
        <v>56.1</v>
      </c>
      <c r="U45" s="33"/>
    </row>
    <row r="46" spans="3:21" x14ac:dyDescent="0.2">
      <c r="C46" s="413">
        <v>44742</v>
      </c>
      <c r="D46" s="415">
        <v>52</v>
      </c>
      <c r="E46" s="415">
        <v>52.1</v>
      </c>
      <c r="F46" s="415">
        <v>53</v>
      </c>
      <c r="U46" s="33"/>
    </row>
    <row r="47" spans="3:21" x14ac:dyDescent="0.2">
      <c r="C47" s="413">
        <v>44773</v>
      </c>
      <c r="D47" s="415">
        <v>49.9</v>
      </c>
      <c r="E47" s="415">
        <v>49.8</v>
      </c>
      <c r="F47" s="415">
        <v>51.2</v>
      </c>
      <c r="U47" s="33"/>
    </row>
    <row r="48" spans="3:21" x14ac:dyDescent="0.2">
      <c r="C48" s="413">
        <v>44804</v>
      </c>
      <c r="D48" s="415">
        <v>48.9</v>
      </c>
      <c r="E48" s="415">
        <v>49.6</v>
      </c>
      <c r="F48" s="415">
        <v>49.8</v>
      </c>
      <c r="U48" s="33"/>
    </row>
    <row r="49" spans="3:21" x14ac:dyDescent="0.2">
      <c r="C49" s="413">
        <v>44834</v>
      </c>
      <c r="D49" s="415">
        <v>48.1</v>
      </c>
      <c r="E49" s="415">
        <v>48.4</v>
      </c>
      <c r="F49" s="415">
        <v>48.8</v>
      </c>
      <c r="U49" s="33"/>
    </row>
    <row r="50" spans="3:21" x14ac:dyDescent="0.2">
      <c r="C50" s="413">
        <v>44865</v>
      </c>
      <c r="D50" s="415">
        <v>47.3</v>
      </c>
      <c r="E50" s="415">
        <v>46.4</v>
      </c>
      <c r="F50" s="415">
        <v>48.6</v>
      </c>
      <c r="U50" s="33"/>
    </row>
    <row r="51" spans="3:21" x14ac:dyDescent="0.2">
      <c r="C51" s="413">
        <v>44895</v>
      </c>
      <c r="D51" s="415">
        <v>47.8</v>
      </c>
      <c r="E51" s="415">
        <v>47.1</v>
      </c>
      <c r="F51" s="415">
        <v>48.5</v>
      </c>
      <c r="U51" s="33"/>
    </row>
    <row r="52" spans="3:21" x14ac:dyDescent="0.2">
      <c r="C52" s="413">
        <v>44926</v>
      </c>
      <c r="D52" s="415">
        <v>49.3</v>
      </c>
      <c r="E52" s="415">
        <v>47.8</v>
      </c>
      <c r="F52" s="415">
        <v>49.8</v>
      </c>
      <c r="U52" s="33"/>
    </row>
    <row r="53" spans="3:21" x14ac:dyDescent="0.2">
      <c r="C53" s="413">
        <v>44957</v>
      </c>
      <c r="D53" s="415">
        <v>50.3</v>
      </c>
      <c r="E53" s="415">
        <v>48.8</v>
      </c>
      <c r="F53" s="415">
        <v>50.8</v>
      </c>
      <c r="U53" s="33"/>
    </row>
    <row r="54" spans="3:21" x14ac:dyDescent="0.2">
      <c r="C54" s="413">
        <v>44985</v>
      </c>
      <c r="D54" s="415">
        <v>52</v>
      </c>
      <c r="E54" s="415">
        <v>48.5</v>
      </c>
      <c r="F54" s="415">
        <v>52.7</v>
      </c>
      <c r="U54" s="33"/>
    </row>
    <row r="55" spans="3:21" x14ac:dyDescent="0.2">
      <c r="C55" s="413">
        <v>45016</v>
      </c>
      <c r="D55" s="415">
        <v>53.7</v>
      </c>
      <c r="E55" s="415">
        <v>47.3</v>
      </c>
      <c r="F55" s="415">
        <v>55</v>
      </c>
      <c r="U55" s="33"/>
    </row>
    <row r="56" spans="3:21" x14ac:dyDescent="0.2">
      <c r="C56" s="413">
        <v>45046</v>
      </c>
      <c r="D56" s="415">
        <v>54.1</v>
      </c>
      <c r="E56" s="415">
        <v>45.8</v>
      </c>
      <c r="F56" s="415">
        <v>56.2</v>
      </c>
      <c r="U56" s="33"/>
    </row>
    <row r="57" spans="3:21" x14ac:dyDescent="0.2">
      <c r="C57" s="413">
        <v>45077</v>
      </c>
      <c r="D57" s="415">
        <v>52.8</v>
      </c>
      <c r="E57" s="415">
        <v>44.8</v>
      </c>
      <c r="F57" s="415">
        <v>55.1</v>
      </c>
      <c r="U57" s="33"/>
    </row>
    <row r="58" spans="3:21" x14ac:dyDescent="0.2">
      <c r="C58" s="413">
        <v>45107</v>
      </c>
      <c r="D58" s="415">
        <v>49.9</v>
      </c>
      <c r="E58" s="415">
        <v>43.4</v>
      </c>
      <c r="F58" s="415">
        <v>52</v>
      </c>
      <c r="U58" s="33"/>
    </row>
    <row r="59" spans="3:21" x14ac:dyDescent="0.2">
      <c r="C59" s="413">
        <v>45138</v>
      </c>
      <c r="D59" s="415">
        <v>48.6</v>
      </c>
      <c r="E59" s="415">
        <v>42.7</v>
      </c>
      <c r="F59" s="415">
        <v>50.9</v>
      </c>
      <c r="U59" s="33"/>
    </row>
    <row r="60" spans="3:21" x14ac:dyDescent="0.2">
      <c r="C60" s="413">
        <v>45169</v>
      </c>
      <c r="D60" s="415">
        <v>46.7</v>
      </c>
      <c r="E60" s="415">
        <v>43.5</v>
      </c>
      <c r="F60" s="415">
        <v>47.9</v>
      </c>
      <c r="U60" s="33"/>
    </row>
    <row r="61" spans="3:21" x14ac:dyDescent="0.2">
      <c r="C61" s="413">
        <v>45199</v>
      </c>
      <c r="D61" s="415">
        <v>47.2</v>
      </c>
      <c r="E61" s="415">
        <v>43.4</v>
      </c>
      <c r="F61" s="415">
        <v>48.7</v>
      </c>
      <c r="U61" s="33"/>
    </row>
    <row r="62" spans="3:21" x14ac:dyDescent="0.2">
      <c r="C62" s="413">
        <v>45230</v>
      </c>
      <c r="D62" s="415">
        <v>46.5</v>
      </c>
      <c r="E62" s="415">
        <v>43.1</v>
      </c>
      <c r="F62" s="415">
        <v>47.8</v>
      </c>
      <c r="U62" s="33"/>
    </row>
    <row r="63" spans="3:21" x14ac:dyDescent="0.2">
      <c r="C63" s="413">
        <v>45260</v>
      </c>
      <c r="D63" s="415">
        <v>47.6</v>
      </c>
      <c r="E63" s="415">
        <v>44.2</v>
      </c>
      <c r="F63" s="415">
        <v>48.7</v>
      </c>
      <c r="U63" s="33"/>
    </row>
    <row r="64" spans="3:21" x14ac:dyDescent="0.2">
      <c r="C64" s="413">
        <v>45291</v>
      </c>
      <c r="D64" s="415">
        <v>47.6</v>
      </c>
      <c r="E64" s="415">
        <v>44.4</v>
      </c>
      <c r="F64" s="415">
        <v>48.8</v>
      </c>
      <c r="U64" s="33"/>
    </row>
    <row r="65" spans="3:21" x14ac:dyDescent="0.2">
      <c r="C65" s="413">
        <v>45322</v>
      </c>
      <c r="D65" s="415">
        <v>47.9</v>
      </c>
      <c r="E65" s="415">
        <v>46.6</v>
      </c>
      <c r="F65" s="415">
        <v>48.4</v>
      </c>
      <c r="U65" s="33"/>
    </row>
    <row r="66" spans="3:21" x14ac:dyDescent="0.2">
      <c r="C66" s="413">
        <v>45351</v>
      </c>
      <c r="D66" s="415">
        <v>49.2</v>
      </c>
      <c r="E66" s="415">
        <v>46.5</v>
      </c>
      <c r="F66" s="415">
        <v>50.2</v>
      </c>
    </row>
    <row r="67" spans="3:21" x14ac:dyDescent="0.2">
      <c r="C67" s="413">
        <v>45382</v>
      </c>
      <c r="D67" s="415">
        <v>50.3</v>
      </c>
      <c r="E67" s="415">
        <v>46.1</v>
      </c>
      <c r="F67" s="415">
        <v>51.5</v>
      </c>
    </row>
    <row r="68" spans="3:21" x14ac:dyDescent="0.2">
      <c r="C68" s="413">
        <v>45412</v>
      </c>
      <c r="D68" s="415">
        <v>51.7</v>
      </c>
      <c r="E68" s="415">
        <v>45.7</v>
      </c>
      <c r="F68" s="415">
        <v>53.3</v>
      </c>
    </row>
    <row r="69" spans="3:21" x14ac:dyDescent="0.2">
      <c r="C69" s="413">
        <v>45443</v>
      </c>
      <c r="D69" s="415">
        <v>52.2</v>
      </c>
      <c r="E69" s="415">
        <v>47.3</v>
      </c>
      <c r="F69" s="415">
        <v>53.2</v>
      </c>
    </row>
    <row r="70" spans="3:21" x14ac:dyDescent="0.2">
      <c r="C70" s="413">
        <v>45473</v>
      </c>
      <c r="D70" s="415">
        <v>50.9</v>
      </c>
      <c r="E70" s="415">
        <v>45.8</v>
      </c>
      <c r="F70" s="415">
        <v>52.8</v>
      </c>
    </row>
    <row r="71" spans="3:21" x14ac:dyDescent="0.2">
      <c r="C71" s="413">
        <v>45504</v>
      </c>
      <c r="D71" s="415">
        <v>50.2</v>
      </c>
      <c r="E71" s="415">
        <v>45.8</v>
      </c>
      <c r="F71" s="415">
        <v>51.9</v>
      </c>
    </row>
    <row r="72" spans="3:21" x14ac:dyDescent="0.2">
      <c r="C72" s="413">
        <v>45535</v>
      </c>
      <c r="D72" s="415">
        <v>51</v>
      </c>
      <c r="E72" s="415">
        <v>45.8</v>
      </c>
      <c r="F72" s="415">
        <v>52.9</v>
      </c>
    </row>
    <row r="73" spans="3:21" x14ac:dyDescent="0.2">
      <c r="C73" s="413">
        <v>45565</v>
      </c>
      <c r="D73" s="415">
        <v>49.6</v>
      </c>
      <c r="E73" s="415">
        <v>45</v>
      </c>
      <c r="F73" s="415">
        <v>51.4</v>
      </c>
    </row>
    <row r="74" spans="3:21" x14ac:dyDescent="0.2">
      <c r="C74" s="413">
        <v>45596</v>
      </c>
      <c r="D74" s="415">
        <v>50</v>
      </c>
      <c r="E74" s="415">
        <v>46</v>
      </c>
      <c r="F74" s="415">
        <v>51.6</v>
      </c>
    </row>
    <row r="75" spans="3:21" x14ac:dyDescent="0.2">
      <c r="C75" s="413">
        <v>45626</v>
      </c>
      <c r="D75" s="415">
        <v>48.3</v>
      </c>
      <c r="E75" s="415">
        <v>45.2</v>
      </c>
      <c r="F75" s="415">
        <v>49.5</v>
      </c>
    </row>
    <row r="76" spans="3:21" x14ac:dyDescent="0.2">
      <c r="C76" s="413">
        <v>45657</v>
      </c>
      <c r="D76" s="415">
        <v>49.6</v>
      </c>
      <c r="E76" s="415">
        <v>45.1</v>
      </c>
      <c r="F76" s="415">
        <v>51.6</v>
      </c>
    </row>
    <row r="77" spans="3:21" x14ac:dyDescent="0.2">
      <c r="C77" s="413">
        <v>45688</v>
      </c>
      <c r="D77" s="415">
        <v>50.2</v>
      </c>
      <c r="E77" s="415">
        <v>46.6</v>
      </c>
      <c r="F77" s="415">
        <v>51.3</v>
      </c>
    </row>
    <row r="78" spans="3:21" x14ac:dyDescent="0.2">
      <c r="C78" s="413">
        <v>45716</v>
      </c>
      <c r="D78" s="415">
        <v>50.2</v>
      </c>
      <c r="E78" s="415">
        <v>47.6</v>
      </c>
      <c r="F78" s="415">
        <v>50.6</v>
      </c>
    </row>
    <row r="79" spans="3:21" x14ac:dyDescent="0.2">
      <c r="C79" s="413">
        <v>45747</v>
      </c>
      <c r="D79" s="415">
        <v>50.9</v>
      </c>
      <c r="E79" s="415">
        <v>48.6</v>
      </c>
      <c r="F79" s="415">
        <v>51</v>
      </c>
    </row>
    <row r="80" spans="3:21" x14ac:dyDescent="0.2">
      <c r="C80" s="413">
        <v>45777</v>
      </c>
      <c r="D80" s="415">
        <v>50.4</v>
      </c>
      <c r="E80" s="415">
        <v>49</v>
      </c>
      <c r="F80" s="415">
        <v>50.1</v>
      </c>
    </row>
    <row r="81" spans="3:6" x14ac:dyDescent="0.2">
      <c r="C81" s="413">
        <v>45808</v>
      </c>
      <c r="D81" s="415">
        <v>50.2</v>
      </c>
      <c r="E81" s="415">
        <v>49.4</v>
      </c>
      <c r="F81" s="415">
        <v>49.7</v>
      </c>
    </row>
    <row r="82" spans="3:6" x14ac:dyDescent="0.2">
      <c r="C82" s="413">
        <v>45838</v>
      </c>
      <c r="D82" s="415">
        <v>50.6</v>
      </c>
      <c r="E82" s="415">
        <v>49.5</v>
      </c>
      <c r="F82" s="415">
        <v>50.5</v>
      </c>
    </row>
    <row r="83" spans="3:6" x14ac:dyDescent="0.2">
      <c r="C83" s="413">
        <v>45869</v>
      </c>
      <c r="D83" s="415">
        <v>50.9</v>
      </c>
      <c r="E83" s="415">
        <v>49.8</v>
      </c>
      <c r="F83" s="415">
        <v>51</v>
      </c>
    </row>
    <row r="84" spans="3:6" x14ac:dyDescent="0.2">
      <c r="C84" s="413">
        <v>45900</v>
      </c>
      <c r="D84" s="415">
        <v>51</v>
      </c>
      <c r="E84" s="415">
        <v>50.7</v>
      </c>
      <c r="F84" s="415">
        <v>50.5</v>
      </c>
    </row>
    <row r="85" spans="3:6" x14ac:dyDescent="0.2">
      <c r="C85" s="413">
        <v>45930</v>
      </c>
      <c r="D85" s="415">
        <v>51.2</v>
      </c>
      <c r="E85" s="415">
        <v>49.8</v>
      </c>
      <c r="F85" s="415">
        <v>51.3</v>
      </c>
    </row>
    <row r="86" spans="3:6" x14ac:dyDescent="0.2">
      <c r="C86" s="413">
        <v>45961</v>
      </c>
      <c r="D86" s="415">
        <v>52.5</v>
      </c>
      <c r="E86" s="415">
        <v>50</v>
      </c>
      <c r="F86" s="415">
        <v>53</v>
      </c>
    </row>
    <row r="87" spans="3:6" x14ac:dyDescent="0.2">
      <c r="C87" s="413">
        <v>45991</v>
      </c>
      <c r="D87" s="415">
        <v>52.8</v>
      </c>
      <c r="E87" s="415">
        <v>49.6</v>
      </c>
      <c r="F87" s="415">
        <v>53.6</v>
      </c>
    </row>
    <row r="88" spans="3:6" x14ac:dyDescent="0.2">
      <c r="C88" s="413">
        <v>46022</v>
      </c>
      <c r="D88" s="415">
        <v>51.5</v>
      </c>
      <c r="E88" s="415">
        <v>48.8</v>
      </c>
      <c r="F88" s="415">
        <v>52.4</v>
      </c>
    </row>
    <row r="89" spans="3:6" x14ac:dyDescent="0.2">
      <c r="C89" s="413">
        <v>46053</v>
      </c>
      <c r="D89" s="415">
        <v>51.3</v>
      </c>
      <c r="E89" s="415">
        <v>49.5</v>
      </c>
      <c r="F89" s="415">
        <v>51.6</v>
      </c>
    </row>
    <row r="90" spans="3:6" x14ac:dyDescent="0.2">
      <c r="C90" s="413">
        <v>46081</v>
      </c>
      <c r="D90" s="415">
        <v>51.9</v>
      </c>
      <c r="E90" s="415">
        <v>50.8</v>
      </c>
      <c r="F90" s="415">
        <v>51.9</v>
      </c>
    </row>
    <row r="91" spans="3:6" x14ac:dyDescent="0.2">
      <c r="C91" s="413">
        <v>46112</v>
      </c>
      <c r="D91" s="415">
        <v>50.7</v>
      </c>
      <c r="E91" s="415">
        <v>51.6</v>
      </c>
      <c r="F91" s="415">
        <v>50.2</v>
      </c>
    </row>
    <row r="92" spans="3:6" x14ac:dyDescent="0.2">
      <c r="C92" s="413">
        <v>46142</v>
      </c>
      <c r="D92" s="415">
        <v>48.8</v>
      </c>
      <c r="E92" s="415">
        <v>52.2</v>
      </c>
      <c r="F92" s="415">
        <v>47.6</v>
      </c>
    </row>
    <row r="93" spans="3:6" x14ac:dyDescent="0.2">
      <c r="C93" s="413">
        <v>46173</v>
      </c>
      <c r="D93" s="415">
        <v>48.5</v>
      </c>
      <c r="E93" s="415">
        <v>51.6</v>
      </c>
      <c r="F93" s="415">
        <v>47.7</v>
      </c>
    </row>
    <row r="94" spans="3:6" x14ac:dyDescent="0.2">
      <c r="C94" s="413">
        <v>46203</v>
      </c>
      <c r="D94" s="415">
        <v>50</v>
      </c>
      <c r="E94" s="415">
        <v>51.4</v>
      </c>
      <c r="F94" s="415">
        <v>49.4</v>
      </c>
    </row>
    <row r="95" spans="3:6" x14ac:dyDescent="0.2">
      <c r="C95" s="413">
        <v>46234</v>
      </c>
      <c r="D95" s="415">
        <v>52</v>
      </c>
      <c r="E95" s="415">
        <v>51.9</v>
      </c>
      <c r="F95" s="415">
        <v>51.7</v>
      </c>
    </row>
    <row r="96" spans="3:6" x14ac:dyDescent="0.2">
      <c r="C96" s="413">
        <v>46265</v>
      </c>
      <c r="D96" s="415">
        <v>52</v>
      </c>
      <c r="E96" s="415">
        <v>52.7</v>
      </c>
      <c r="F96" s="415">
        <v>51.6</v>
      </c>
    </row>
  </sheetData>
  <pageMargins left="0.7" right="0.7" top="0.75" bottom="0.75" header="0.3" footer="0.3"/>
  <pageSetup paperSize="9" orientation="portrait" r:id="rId1"/>
  <headerFooter>
    <oddFooter>&amp;L_x000D_&amp;1#&amp;"Calibri"&amp;10&amp;K000000 Interné</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5E140-43E6-4162-83AA-8FCE9B0C736F}">
  <dimension ref="C1:AE40"/>
  <sheetViews>
    <sheetView zoomScaleNormal="100" workbookViewId="0"/>
  </sheetViews>
  <sheetFormatPr defaultColWidth="8.75" defaultRowHeight="12.75" x14ac:dyDescent="0.2"/>
  <cols>
    <col min="1" max="1" width="0.75" style="38" customWidth="1"/>
    <col min="2" max="2" width="16.875" style="38" customWidth="1"/>
    <col min="3" max="3" width="38.5" style="38" bestFit="1" customWidth="1"/>
    <col min="4" max="31" width="5" style="38" customWidth="1"/>
    <col min="32" max="16384" width="8.75" style="38"/>
  </cols>
  <sheetData>
    <row r="1" spans="3:31" ht="4.5" customHeight="1" x14ac:dyDescent="0.2">
      <c r="C1" s="41"/>
      <c r="D1" s="41"/>
      <c r="E1" s="41"/>
      <c r="F1" s="41"/>
      <c r="G1" s="41"/>
      <c r="H1" s="41"/>
      <c r="I1" s="41"/>
      <c r="J1" s="41"/>
      <c r="K1" s="41"/>
      <c r="L1" s="41"/>
      <c r="M1" s="41"/>
      <c r="N1" s="41"/>
      <c r="O1" s="41"/>
      <c r="P1" s="41"/>
      <c r="Q1" s="41"/>
      <c r="R1" s="41"/>
      <c r="S1" s="41"/>
      <c r="T1" s="41"/>
      <c r="U1" s="41"/>
      <c r="V1" s="41"/>
      <c r="W1" s="41"/>
      <c r="X1" s="41"/>
      <c r="Y1" s="41"/>
      <c r="Z1" s="41"/>
      <c r="AA1" s="41"/>
      <c r="AB1" s="41"/>
      <c r="AC1" s="41"/>
    </row>
    <row r="2" spans="3:31" ht="45.75" customHeight="1" x14ac:dyDescent="0.2">
      <c r="C2" s="42"/>
      <c r="D2" s="42"/>
      <c r="E2" s="42"/>
      <c r="F2" s="42"/>
      <c r="G2" s="42"/>
      <c r="H2" s="42"/>
      <c r="I2" s="42"/>
      <c r="J2" s="42"/>
      <c r="K2" s="42"/>
      <c r="L2" s="42"/>
      <c r="M2" s="42"/>
      <c r="N2" s="42"/>
      <c r="O2" s="42"/>
      <c r="P2" s="42"/>
      <c r="Q2" s="42"/>
      <c r="R2" s="42"/>
      <c r="S2" s="42"/>
      <c r="T2" s="42"/>
      <c r="U2" s="42"/>
      <c r="V2" s="42"/>
      <c r="W2" s="42"/>
      <c r="X2" s="42"/>
      <c r="Y2" s="42"/>
    </row>
    <row r="3" spans="3:31" x14ac:dyDescent="0.2">
      <c r="C3" s="30" t="s">
        <v>376</v>
      </c>
    </row>
    <row r="4" spans="3:31" ht="13.5" thickBot="1" x14ac:dyDescent="0.25">
      <c r="C4" s="409" t="s">
        <v>377</v>
      </c>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row>
    <row r="5" spans="3:31" x14ac:dyDescent="0.2">
      <c r="C5" s="43"/>
      <c r="D5" s="410">
        <v>44986</v>
      </c>
      <c r="E5" s="410">
        <v>45078</v>
      </c>
      <c r="F5" s="410">
        <v>45170</v>
      </c>
      <c r="G5" s="410">
        <v>45261</v>
      </c>
      <c r="H5" s="410">
        <v>45352</v>
      </c>
      <c r="I5" s="410">
        <v>45444</v>
      </c>
      <c r="J5" s="410">
        <v>45536</v>
      </c>
      <c r="K5" s="410">
        <v>45627</v>
      </c>
      <c r="L5" s="410">
        <v>45717</v>
      </c>
      <c r="M5" s="410">
        <v>45809</v>
      </c>
      <c r="N5" s="410">
        <v>45901</v>
      </c>
      <c r="O5" s="410">
        <v>45992</v>
      </c>
      <c r="P5" s="410">
        <v>46082</v>
      </c>
      <c r="Q5" s="410">
        <v>46174</v>
      </c>
      <c r="R5" s="410">
        <v>46266</v>
      </c>
      <c r="S5" s="410">
        <v>46357</v>
      </c>
      <c r="T5" s="410">
        <v>46447</v>
      </c>
      <c r="U5" s="410">
        <v>46539</v>
      </c>
      <c r="V5" s="410">
        <v>46631</v>
      </c>
      <c r="W5" s="410">
        <v>46722</v>
      </c>
      <c r="X5" s="410">
        <v>46813</v>
      </c>
      <c r="Y5" s="410">
        <v>46905</v>
      </c>
      <c r="Z5" s="410">
        <v>46997</v>
      </c>
      <c r="AA5" s="410">
        <v>47088</v>
      </c>
      <c r="AB5" s="410">
        <v>47178</v>
      </c>
      <c r="AC5" s="410">
        <v>47270</v>
      </c>
      <c r="AD5" s="410">
        <v>47362</v>
      </c>
      <c r="AE5" s="410">
        <v>47453</v>
      </c>
    </row>
    <row r="6" spans="3:31" x14ac:dyDescent="0.2">
      <c r="C6" s="44" t="s">
        <v>379</v>
      </c>
      <c r="D6" s="399">
        <v>1</v>
      </c>
      <c r="E6" s="399">
        <v>0.99295998172913547</v>
      </c>
      <c r="F6" s="399">
        <v>0.98133940166294653</v>
      </c>
      <c r="G6" s="399">
        <v>0.97295924127347377</v>
      </c>
      <c r="H6" s="399">
        <v>0.97004734052167729</v>
      </c>
      <c r="I6" s="399">
        <v>0.98401158610921724</v>
      </c>
      <c r="J6" s="399">
        <v>0.99215824921359885</v>
      </c>
      <c r="K6" s="399">
        <v>0.9856170206395326</v>
      </c>
      <c r="L6" s="399">
        <v>0.99923968901131799</v>
      </c>
      <c r="M6" s="399">
        <v>0.99605818106964161</v>
      </c>
      <c r="N6" s="399">
        <v>0.9992335900031778</v>
      </c>
      <c r="O6" s="399">
        <v>1.0042700570362204</v>
      </c>
      <c r="P6" s="399">
        <v>1.0115522554755469</v>
      </c>
      <c r="Q6" s="399">
        <v>1.0192860408681985</v>
      </c>
      <c r="R6" s="399">
        <v>1.026651320649371</v>
      </c>
      <c r="S6" s="399">
        <v>1.0332933512657725</v>
      </c>
      <c r="T6" s="399">
        <v>1.0413572424597837</v>
      </c>
      <c r="U6" s="399">
        <v>1.0488097582960147</v>
      </c>
      <c r="V6" s="399">
        <v>1.0560215632706436</v>
      </c>
      <c r="W6" s="399">
        <v>1.062881910608134</v>
      </c>
      <c r="X6" s="399">
        <v>1.071192868921639</v>
      </c>
      <c r="Y6" s="399">
        <v>1.0800128506562519</v>
      </c>
      <c r="Z6" s="399">
        <v>1.0887941426488195</v>
      </c>
      <c r="AA6" s="399">
        <v>1.0979867868182591</v>
      </c>
      <c r="AB6" s="399">
        <v>1.1049722151664454</v>
      </c>
      <c r="AC6" s="399">
        <v>1.1121155656655008</v>
      </c>
      <c r="AD6" s="399">
        <v>1.1193050295605635</v>
      </c>
      <c r="AE6" s="399">
        <v>1.1265409041636771</v>
      </c>
    </row>
    <row r="7" spans="3:31" ht="13.5" thickBot="1" x14ac:dyDescent="0.25">
      <c r="C7" s="45" t="s">
        <v>630</v>
      </c>
      <c r="D7" s="400">
        <v>1</v>
      </c>
      <c r="E7" s="400">
        <v>0.99363127246219729</v>
      </c>
      <c r="F7" s="400">
        <v>0.98479470789069268</v>
      </c>
      <c r="G7" s="400">
        <v>0.98220087484789953</v>
      </c>
      <c r="H7" s="400">
        <v>0.9790275079376668</v>
      </c>
      <c r="I7" s="400">
        <v>0.98876388122660919</v>
      </c>
      <c r="J7" s="400">
        <v>0.99983463466412559</v>
      </c>
      <c r="K7" s="400">
        <v>1.0000041013105128</v>
      </c>
      <c r="L7" s="400">
        <v>1.0165589558072639</v>
      </c>
      <c r="M7" s="400">
        <v>1.0234783847752857</v>
      </c>
      <c r="N7" s="400">
        <v>1.032718029662834</v>
      </c>
      <c r="O7" s="400">
        <v>1.0391364276831234</v>
      </c>
      <c r="P7" s="400">
        <v>1.0473298319185331</v>
      </c>
      <c r="Q7" s="400">
        <v>1.0556067948796788</v>
      </c>
      <c r="R7" s="400">
        <v>1.0601601558165452</v>
      </c>
      <c r="S7" s="400">
        <v>1.0650813223626658</v>
      </c>
      <c r="T7" s="400">
        <v>1.0728315706928804</v>
      </c>
      <c r="U7" s="400">
        <v>1.0813737468193187</v>
      </c>
      <c r="V7" s="400">
        <v>1.0897630805486969</v>
      </c>
      <c r="W7" s="400">
        <v>1.0982081666281978</v>
      </c>
      <c r="X7" s="400">
        <v>1.1065870189113332</v>
      </c>
      <c r="Y7" s="400">
        <v>1.1149537031646286</v>
      </c>
      <c r="Z7" s="400">
        <v>1.1232685322790421</v>
      </c>
      <c r="AA7" s="400">
        <v>1.1314916564645483</v>
      </c>
      <c r="AB7" s="400">
        <v>1.1393293428180151</v>
      </c>
      <c r="AC7" s="400">
        <v>1.1472206797499285</v>
      </c>
      <c r="AD7" s="400">
        <v>1.1551660335111114</v>
      </c>
      <c r="AE7" s="400">
        <v>1.1631657728433378</v>
      </c>
    </row>
    <row r="8" spans="3:31" x14ac:dyDescent="0.2">
      <c r="AE8" s="25" t="s">
        <v>0</v>
      </c>
    </row>
    <row r="9" spans="3:31" x14ac:dyDescent="0.2">
      <c r="N9" s="62"/>
      <c r="O9" s="62"/>
      <c r="AE9" s="404" t="s">
        <v>195</v>
      </c>
    </row>
    <row r="30" spans="3:24" x14ac:dyDescent="0.2">
      <c r="E30" s="46"/>
      <c r="F30" s="46"/>
      <c r="G30" s="46"/>
      <c r="H30" s="46"/>
      <c r="I30" s="46"/>
      <c r="J30" s="46"/>
      <c r="K30" s="46"/>
      <c r="L30" s="47"/>
      <c r="M30" s="47"/>
      <c r="N30" s="47"/>
      <c r="O30" s="47"/>
      <c r="P30" s="47"/>
      <c r="Q30" s="47"/>
      <c r="R30" s="47"/>
      <c r="S30" s="47"/>
      <c r="T30" s="47"/>
      <c r="U30" s="47"/>
      <c r="V30" s="47"/>
      <c r="W30" s="47"/>
      <c r="X30" s="47"/>
    </row>
    <row r="31" spans="3:24" x14ac:dyDescent="0.2">
      <c r="C31" s="46"/>
      <c r="D31" s="46"/>
      <c r="E31" s="46"/>
      <c r="F31" s="46"/>
      <c r="G31" s="46"/>
      <c r="H31" s="46"/>
      <c r="I31" s="47"/>
      <c r="J31" s="47"/>
      <c r="K31" s="47"/>
      <c r="L31" s="47"/>
      <c r="M31" s="47"/>
      <c r="N31" s="47"/>
      <c r="O31" s="47"/>
      <c r="P31" s="47"/>
      <c r="Q31" s="47"/>
      <c r="R31" s="47"/>
      <c r="S31" s="47"/>
      <c r="T31" s="47"/>
      <c r="U31" s="47"/>
    </row>
    <row r="39" spans="3:21" x14ac:dyDescent="0.2">
      <c r="C39" s="46"/>
      <c r="D39" s="46"/>
      <c r="E39" s="46"/>
      <c r="F39" s="46"/>
      <c r="G39" s="46"/>
      <c r="H39" s="46"/>
      <c r="I39" s="47"/>
      <c r="J39" s="47"/>
      <c r="K39" s="47"/>
      <c r="L39" s="47"/>
      <c r="M39" s="47"/>
      <c r="N39" s="47"/>
      <c r="O39" s="47"/>
      <c r="P39" s="47"/>
      <c r="Q39" s="47"/>
      <c r="R39" s="47"/>
      <c r="S39" s="47"/>
      <c r="T39" s="47"/>
      <c r="U39" s="47"/>
    </row>
    <row r="40" spans="3:21" x14ac:dyDescent="0.2">
      <c r="C40" s="46"/>
      <c r="D40" s="46"/>
      <c r="E40" s="46"/>
      <c r="F40" s="46"/>
      <c r="G40" s="46"/>
      <c r="H40" s="46"/>
      <c r="I40" s="47"/>
      <c r="J40" s="47"/>
      <c r="K40" s="47"/>
      <c r="L40" s="47"/>
      <c r="M40" s="47"/>
      <c r="N40" s="47"/>
      <c r="O40" s="47"/>
      <c r="P40" s="47"/>
      <c r="Q40" s="47"/>
      <c r="R40" s="47"/>
      <c r="S40" s="47"/>
      <c r="T40" s="47"/>
      <c r="U40" s="47"/>
    </row>
  </sheetData>
  <pageMargins left="0.7" right="0.7" top="0.75" bottom="0.75" header="0.3" footer="0.3"/>
  <headerFooter>
    <oddFooter>&amp;L_x000D_&amp;1#&amp;"Calibri"&amp;10&amp;K000000 Interné</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AC20"/>
  <sheetViews>
    <sheetView workbookViewId="0"/>
  </sheetViews>
  <sheetFormatPr defaultColWidth="8.5" defaultRowHeight="12.75" x14ac:dyDescent="0.2"/>
  <cols>
    <col min="1" max="1" width="0.75" style="48" customWidth="1"/>
    <col min="2" max="2" width="16.875" style="48" customWidth="1"/>
    <col min="3" max="3" width="39.375" style="48" bestFit="1" customWidth="1"/>
    <col min="4" max="16384" width="8.5" style="48"/>
  </cols>
  <sheetData>
    <row r="1" spans="3:16" ht="4.5" customHeight="1" x14ac:dyDescent="0.2"/>
    <row r="2" spans="3:16" ht="45" customHeight="1" x14ac:dyDescent="0.2"/>
    <row r="3" spans="3:16" x14ac:dyDescent="0.2">
      <c r="C3" s="17" t="s">
        <v>374</v>
      </c>
    </row>
    <row r="4" spans="3:16" ht="13.5" thickBot="1" x14ac:dyDescent="0.25">
      <c r="C4" s="405" t="s">
        <v>375</v>
      </c>
      <c r="D4" s="398"/>
      <c r="E4" s="398"/>
      <c r="F4" s="398"/>
      <c r="G4" s="398"/>
      <c r="H4" s="398"/>
      <c r="I4" s="398"/>
      <c r="J4" s="398"/>
    </row>
    <row r="5" spans="3:16" x14ac:dyDescent="0.2">
      <c r="C5" s="407"/>
      <c r="D5" s="408">
        <v>2023</v>
      </c>
      <c r="E5" s="408">
        <v>2024</v>
      </c>
      <c r="F5" s="408">
        <v>2025</v>
      </c>
      <c r="G5" s="408">
        <v>2026</v>
      </c>
      <c r="H5" s="408">
        <v>2027</v>
      </c>
      <c r="I5" s="408">
        <v>2028</v>
      </c>
      <c r="J5" s="408">
        <v>2029</v>
      </c>
    </row>
    <row r="6" spans="3:16" x14ac:dyDescent="0.2">
      <c r="C6" s="48" t="s">
        <v>379</v>
      </c>
      <c r="D6" s="401">
        <v>-1.3126730366204375</v>
      </c>
      <c r="E6" s="401">
        <v>-0.39076304970611098</v>
      </c>
      <c r="F6" s="401">
        <v>1.7032081540014454</v>
      </c>
      <c r="G6" s="401">
        <v>2.3002254736756766</v>
      </c>
      <c r="H6" s="401">
        <v>2.8915615248596982</v>
      </c>
      <c r="I6" s="401">
        <v>3.0628181492158513</v>
      </c>
      <c r="J6" s="401">
        <v>2.8896303324152051</v>
      </c>
    </row>
    <row r="7" spans="3:16" ht="13.5" thickBot="1" x14ac:dyDescent="0.25">
      <c r="C7" s="398" t="s">
        <v>630</v>
      </c>
      <c r="D7" s="406">
        <v>-1.4296528777240969</v>
      </c>
      <c r="E7" s="406">
        <v>0.1768222605704084</v>
      </c>
      <c r="F7" s="406">
        <v>3.6359657588934224</v>
      </c>
      <c r="G7" s="406">
        <v>2.8280488097352174</v>
      </c>
      <c r="H7" s="406">
        <v>2.6961603054864502</v>
      </c>
      <c r="I7" s="406">
        <v>3.088873612859655</v>
      </c>
      <c r="J7" s="406">
        <v>2.8724815570832396</v>
      </c>
    </row>
    <row r="8" spans="3:16" x14ac:dyDescent="0.2">
      <c r="D8" s="402"/>
      <c r="E8" s="402"/>
      <c r="F8" s="402"/>
      <c r="G8" s="402"/>
      <c r="H8" s="402"/>
      <c r="I8" s="402"/>
      <c r="J8" s="25" t="s">
        <v>0</v>
      </c>
    </row>
    <row r="9" spans="3:16" x14ac:dyDescent="0.2">
      <c r="D9" s="403"/>
      <c r="E9" s="403"/>
      <c r="F9" s="403"/>
      <c r="G9" s="403"/>
      <c r="H9" s="403"/>
      <c r="I9" s="403"/>
      <c r="J9" s="404" t="s">
        <v>195</v>
      </c>
    </row>
    <row r="10" spans="3:16" x14ac:dyDescent="0.2">
      <c r="D10" s="50"/>
      <c r="E10" s="50"/>
      <c r="F10" s="50"/>
      <c r="G10" s="50"/>
      <c r="H10" s="50"/>
      <c r="I10" s="50"/>
      <c r="K10" s="49"/>
      <c r="L10" s="49"/>
      <c r="M10" s="49"/>
      <c r="N10" s="49"/>
      <c r="O10" s="49"/>
      <c r="P10" s="49"/>
    </row>
    <row r="11" spans="3:16" x14ac:dyDescent="0.2">
      <c r="D11" s="50"/>
      <c r="E11" s="50"/>
      <c r="F11" s="50"/>
      <c r="G11" s="50"/>
      <c r="H11" s="50"/>
      <c r="I11" s="50"/>
      <c r="J11" s="17"/>
      <c r="K11" s="49"/>
      <c r="M11" s="49"/>
      <c r="N11" s="49"/>
      <c r="O11" s="49"/>
      <c r="P11" s="49"/>
    </row>
    <row r="19" spans="13:29" x14ac:dyDescent="0.2">
      <c r="M19" s="38"/>
      <c r="O19" s="38"/>
      <c r="P19" s="38"/>
      <c r="Q19" s="38"/>
      <c r="R19" s="38"/>
      <c r="S19" s="38"/>
      <c r="T19" s="38"/>
      <c r="U19" s="38"/>
      <c r="V19" s="38"/>
      <c r="W19" s="38"/>
      <c r="X19" s="38"/>
      <c r="Y19" s="38"/>
      <c r="Z19" s="38"/>
      <c r="AA19" s="38"/>
      <c r="AB19" s="38"/>
    </row>
    <row r="20" spans="13:29" x14ac:dyDescent="0.2">
      <c r="M20" s="38"/>
      <c r="N20" s="38"/>
      <c r="O20" s="38"/>
      <c r="P20" s="38"/>
      <c r="Q20" s="38"/>
      <c r="R20" s="38"/>
      <c r="S20" s="38"/>
      <c r="T20" s="38"/>
      <c r="U20" s="38"/>
      <c r="V20" s="38"/>
      <c r="W20" s="38"/>
      <c r="X20" s="38"/>
      <c r="Y20" s="38"/>
      <c r="Z20" s="38"/>
      <c r="AA20" s="38"/>
      <c r="AB20" s="38"/>
      <c r="AC20" s="38"/>
    </row>
  </sheetData>
  <pageMargins left="0.7" right="0.7" top="0.75" bottom="0.75" header="0.3" footer="0.3"/>
  <headerFooter>
    <oddFooter>&amp;L_x000D_&amp;1#&amp;"Calibri"&amp;10&amp;K000000 Interné</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41"/>
  <sheetViews>
    <sheetView showGridLines="0" zoomScaleNormal="100" workbookViewId="0"/>
  </sheetViews>
  <sheetFormatPr defaultColWidth="8.5" defaultRowHeight="12.75" x14ac:dyDescent="0.2"/>
  <cols>
    <col min="1" max="1" width="0.75" style="13" customWidth="1"/>
    <col min="2" max="2" width="16.875" style="13" customWidth="1"/>
    <col min="3" max="4" width="56.25" style="13" customWidth="1"/>
    <col min="5" max="16" width="6.25" style="13" customWidth="1"/>
    <col min="17" max="16384" width="8.5" style="13"/>
  </cols>
  <sheetData>
    <row r="1" spans="1:20" ht="4.5" customHeight="1" x14ac:dyDescent="0.2">
      <c r="A1" s="51"/>
      <c r="B1" s="51"/>
    </row>
    <row r="2" spans="1:20" ht="45" customHeight="1" x14ac:dyDescent="0.2"/>
    <row r="3" spans="1:20" ht="13.5" thickBot="1" x14ac:dyDescent="0.25">
      <c r="C3" s="330" t="s">
        <v>386</v>
      </c>
      <c r="D3" s="330" t="s">
        <v>387</v>
      </c>
      <c r="E3" s="82"/>
      <c r="F3" s="82"/>
      <c r="G3" s="82"/>
      <c r="H3" s="82"/>
      <c r="I3" s="82"/>
      <c r="J3" s="82"/>
      <c r="K3" s="82"/>
      <c r="L3" s="82"/>
      <c r="M3" s="82"/>
      <c r="N3" s="82"/>
      <c r="O3" s="82"/>
    </row>
    <row r="4" spans="1:20" x14ac:dyDescent="0.2">
      <c r="C4" s="310" t="s">
        <v>244</v>
      </c>
      <c r="D4" s="310" t="s">
        <v>245</v>
      </c>
      <c r="E4" s="333">
        <v>2019</v>
      </c>
      <c r="F4" s="333">
        <v>2020</v>
      </c>
      <c r="G4" s="333">
        <v>2021</v>
      </c>
      <c r="H4" s="333">
        <v>2022</v>
      </c>
      <c r="I4" s="333">
        <v>2023</v>
      </c>
      <c r="J4" s="333">
        <v>2024</v>
      </c>
      <c r="K4" s="333">
        <v>2025</v>
      </c>
      <c r="L4" s="333">
        <v>2026</v>
      </c>
      <c r="M4" s="333">
        <v>2027</v>
      </c>
      <c r="N4" s="333">
        <v>2028</v>
      </c>
      <c r="O4" s="333">
        <v>2029</v>
      </c>
      <c r="P4" s="333">
        <v>2030</v>
      </c>
    </row>
    <row r="5" spans="1:20" x14ac:dyDescent="0.2">
      <c r="C5" s="28" t="s">
        <v>305</v>
      </c>
      <c r="D5" s="28" t="s">
        <v>306</v>
      </c>
      <c r="E5" s="321">
        <v>2.4863716530855395</v>
      </c>
      <c r="F5" s="321">
        <v>-2.2828990202278243</v>
      </c>
      <c r="G5" s="321">
        <v>1.2919660962851243</v>
      </c>
      <c r="H5" s="321">
        <v>0.57847204056795665</v>
      </c>
      <c r="I5" s="321">
        <v>0.57158015045386534</v>
      </c>
      <c r="J5" s="321">
        <v>0.58037919461952914</v>
      </c>
      <c r="K5" s="321">
        <v>-0.47536719968529484</v>
      </c>
      <c r="L5" s="321">
        <v>-1.723905364210887</v>
      </c>
      <c r="M5" s="321">
        <v>-1.7358006938391513</v>
      </c>
      <c r="N5" s="321">
        <v>-1.9188091686110242</v>
      </c>
      <c r="O5" s="321">
        <v>-1.6380455637979074</v>
      </c>
      <c r="P5" s="321"/>
    </row>
    <row r="6" spans="1:20" x14ac:dyDescent="0.2">
      <c r="C6" s="28" t="s">
        <v>378</v>
      </c>
      <c r="D6" s="28" t="s">
        <v>378</v>
      </c>
      <c r="E6" s="321">
        <v>1.2594000000000001</v>
      </c>
      <c r="F6" s="321">
        <v>-3.2467000000000001</v>
      </c>
      <c r="G6" s="321">
        <v>1.0169999999999999</v>
      </c>
      <c r="H6" s="321">
        <v>1.2887</v>
      </c>
      <c r="I6" s="321">
        <v>0.2</v>
      </c>
      <c r="J6" s="321">
        <v>0.43264839999999999</v>
      </c>
      <c r="K6" s="321">
        <v>-0.27720811749999996</v>
      </c>
      <c r="L6" s="321">
        <v>-0.85891734040731371</v>
      </c>
      <c r="M6" s="321">
        <v>-0.87173623509728126</v>
      </c>
      <c r="N6" s="321">
        <v>-0.23762436475332216</v>
      </c>
      <c r="O6" s="321"/>
      <c r="P6" s="321"/>
    </row>
    <row r="7" spans="1:20" x14ac:dyDescent="0.2">
      <c r="C7" s="28" t="s">
        <v>304</v>
      </c>
      <c r="D7" s="28" t="s">
        <v>303</v>
      </c>
      <c r="E7" s="321">
        <v>2.4863265422607306</v>
      </c>
      <c r="F7" s="321">
        <v>-2.2831053281671343</v>
      </c>
      <c r="G7" s="321">
        <v>1.2918687148875119</v>
      </c>
      <c r="H7" s="321">
        <v>0.52517344551796796</v>
      </c>
      <c r="I7" s="321">
        <v>0.37143503005945266</v>
      </c>
      <c r="J7" s="321">
        <v>0.27242678983190327</v>
      </c>
      <c r="K7" s="321">
        <v>-0.77673244199975011</v>
      </c>
      <c r="L7" s="321">
        <v>-2.0184196799599374</v>
      </c>
      <c r="M7" s="321">
        <v>-2.1994764229215646</v>
      </c>
      <c r="N7" s="321">
        <v>-2.0743496075016354</v>
      </c>
      <c r="O7" s="321">
        <v>-1.4232934626154936</v>
      </c>
      <c r="P7" s="321">
        <v>-1.1643371664451618</v>
      </c>
    </row>
    <row r="8" spans="1:20" ht="13.5" thickBot="1" x14ac:dyDescent="0.25">
      <c r="C8" s="137" t="s">
        <v>301</v>
      </c>
      <c r="D8" s="137" t="s">
        <v>302</v>
      </c>
      <c r="E8" s="322">
        <v>1.56613</v>
      </c>
      <c r="F8" s="322">
        <v>-2.3823099999999999</v>
      </c>
      <c r="G8" s="322">
        <v>1.5678799999999999</v>
      </c>
      <c r="H8" s="322">
        <v>0.71321000000000001</v>
      </c>
      <c r="I8" s="322">
        <v>0.60045999999999999</v>
      </c>
      <c r="J8" s="322">
        <v>0.24045</v>
      </c>
      <c r="K8" s="322">
        <v>-0.49780000000000002</v>
      </c>
      <c r="L8" s="322">
        <v>-1.05566</v>
      </c>
      <c r="M8" s="322">
        <v>-0.77180000000000004</v>
      </c>
      <c r="N8" s="322"/>
      <c r="O8" s="322"/>
      <c r="P8" s="322"/>
    </row>
    <row r="9" spans="1:20" x14ac:dyDescent="0.2">
      <c r="C9" s="52"/>
      <c r="M9" s="28"/>
      <c r="N9" s="28"/>
      <c r="P9" s="25" t="s">
        <v>354</v>
      </c>
      <c r="Q9" s="53"/>
      <c r="R9" s="53"/>
      <c r="S9" s="53"/>
      <c r="T9" s="53"/>
    </row>
    <row r="10" spans="1:20" x14ac:dyDescent="0.2">
      <c r="C10" s="52"/>
      <c r="M10" s="28"/>
      <c r="N10" s="28"/>
      <c r="P10" s="25" t="s">
        <v>355</v>
      </c>
    </row>
    <row r="11" spans="1:20" x14ac:dyDescent="0.2">
      <c r="C11" s="52"/>
    </row>
    <row r="12" spans="1:20" x14ac:dyDescent="0.2">
      <c r="C12" s="52"/>
    </row>
    <row r="13" spans="1:20" x14ac:dyDescent="0.2">
      <c r="C13" s="52"/>
    </row>
    <row r="14" spans="1:20" x14ac:dyDescent="0.2">
      <c r="C14" s="52"/>
    </row>
    <row r="15" spans="1:20" x14ac:dyDescent="0.2">
      <c r="C15" s="52"/>
      <c r="T15" s="53"/>
    </row>
    <row r="16" spans="1:20" x14ac:dyDescent="0.2">
      <c r="C16" s="52"/>
      <c r="T16" s="53"/>
    </row>
    <row r="17" spans="3:25" x14ac:dyDescent="0.2">
      <c r="C17" s="52"/>
      <c r="J17" s="53"/>
      <c r="T17" s="53"/>
      <c r="U17" s="56"/>
      <c r="V17" s="56"/>
      <c r="W17" s="56"/>
      <c r="X17" s="56"/>
      <c r="Y17" s="56"/>
    </row>
    <row r="18" spans="3:25" x14ac:dyDescent="0.2">
      <c r="J18" s="53"/>
      <c r="T18" s="53"/>
      <c r="U18" s="56"/>
      <c r="V18" s="56"/>
      <c r="W18" s="56"/>
      <c r="X18" s="56"/>
      <c r="Y18" s="56"/>
    </row>
    <row r="19" spans="3:25" x14ac:dyDescent="0.2">
      <c r="J19" s="53"/>
      <c r="T19" s="53"/>
      <c r="U19" s="56"/>
      <c r="V19" s="56"/>
      <c r="W19" s="56"/>
      <c r="X19" s="56"/>
      <c r="Y19" s="56"/>
    </row>
    <row r="20" spans="3:25" x14ac:dyDescent="0.2">
      <c r="J20" s="53"/>
      <c r="K20" s="28"/>
      <c r="T20" s="53"/>
      <c r="U20" s="56"/>
      <c r="V20" s="56"/>
      <c r="W20" s="56"/>
      <c r="X20" s="56"/>
      <c r="Y20" s="56"/>
    </row>
    <row r="21" spans="3:25" x14ac:dyDescent="0.2">
      <c r="J21" s="53"/>
      <c r="T21" s="53"/>
      <c r="U21" s="56"/>
      <c r="V21" s="56"/>
      <c r="W21" s="56"/>
      <c r="X21" s="56"/>
      <c r="Y21" s="56"/>
    </row>
    <row r="22" spans="3:25" x14ac:dyDescent="0.2">
      <c r="J22" s="53"/>
      <c r="T22" s="53"/>
      <c r="U22" s="56"/>
      <c r="V22" s="56"/>
      <c r="W22" s="56"/>
      <c r="X22" s="56"/>
      <c r="Y22" s="56"/>
    </row>
    <row r="23" spans="3:25" x14ac:dyDescent="0.2">
      <c r="J23" s="53"/>
      <c r="U23" s="56"/>
      <c r="V23" s="56"/>
      <c r="W23" s="56"/>
      <c r="X23" s="56"/>
      <c r="Y23" s="56"/>
    </row>
    <row r="24" spans="3:25" x14ac:dyDescent="0.2">
      <c r="J24" s="53"/>
      <c r="U24" s="56"/>
      <c r="V24" s="56"/>
      <c r="W24" s="56"/>
      <c r="X24" s="56"/>
      <c r="Y24" s="56"/>
    </row>
    <row r="25" spans="3:25" x14ac:dyDescent="0.2">
      <c r="U25" s="56"/>
      <c r="V25" s="56"/>
      <c r="W25" s="56"/>
      <c r="X25" s="56"/>
      <c r="Y25" s="56"/>
    </row>
    <row r="26" spans="3:25" x14ac:dyDescent="0.2">
      <c r="U26" s="56"/>
      <c r="V26" s="56"/>
      <c r="W26" s="56"/>
      <c r="X26" s="56"/>
      <c r="Y26" s="56"/>
    </row>
    <row r="27" spans="3:25" x14ac:dyDescent="0.2">
      <c r="U27" s="53"/>
    </row>
    <row r="28" spans="3:25" x14ac:dyDescent="0.2">
      <c r="U28" s="53"/>
    </row>
    <row r="29" spans="3:25" x14ac:dyDescent="0.2">
      <c r="T29" s="53"/>
      <c r="U29" s="53"/>
    </row>
    <row r="33" spans="12:12" x14ac:dyDescent="0.2">
      <c r="L33" s="53"/>
    </row>
    <row r="34" spans="12:12" x14ac:dyDescent="0.2">
      <c r="L34" s="53"/>
    </row>
    <row r="35" spans="12:12" x14ac:dyDescent="0.2">
      <c r="L35" s="53"/>
    </row>
    <row r="36" spans="12:12" x14ac:dyDescent="0.2">
      <c r="L36" s="53"/>
    </row>
    <row r="37" spans="12:12" x14ac:dyDescent="0.2">
      <c r="L37" s="53"/>
    </row>
    <row r="38" spans="12:12" x14ac:dyDescent="0.2">
      <c r="L38" s="53"/>
    </row>
    <row r="39" spans="12:12" x14ac:dyDescent="0.2">
      <c r="L39" s="53"/>
    </row>
    <row r="40" spans="12:12" x14ac:dyDescent="0.2">
      <c r="L40" s="53"/>
    </row>
    <row r="41" spans="12:12" x14ac:dyDescent="0.2">
      <c r="L41" s="53"/>
    </row>
  </sheetData>
  <pageMargins left="0.7" right="0.7" top="0.75" bottom="0.75" header="0.3" footer="0.3"/>
  <pageSetup paperSize="9" orientation="portrait" r:id="rId1"/>
  <headerFooter>
    <oddFooter>&amp;L_x000D_&amp;1#&amp;"Calibri"&amp;10&amp;K000000 Interné</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10EB-60C2-40A8-9C66-4CDB6FD9D9FF}">
  <dimension ref="C1:I30"/>
  <sheetViews>
    <sheetView showGridLines="0" workbookViewId="0"/>
  </sheetViews>
  <sheetFormatPr defaultColWidth="9" defaultRowHeight="12.75" x14ac:dyDescent="0.2"/>
  <cols>
    <col min="1" max="1" width="0.75" style="13" customWidth="1"/>
    <col min="2" max="2" width="16.875" style="13" customWidth="1"/>
    <col min="3" max="8" width="12.5" style="13" customWidth="1"/>
    <col min="9" max="16384" width="9" style="13"/>
  </cols>
  <sheetData>
    <row r="1" spans="3:9" ht="4.5" customHeight="1" x14ac:dyDescent="0.2"/>
    <row r="2" spans="3:9" ht="45" customHeight="1" x14ac:dyDescent="0.2"/>
    <row r="3" spans="3:9" ht="13.5" thickBot="1" x14ac:dyDescent="0.25">
      <c r="C3" s="330" t="s">
        <v>292</v>
      </c>
      <c r="D3" s="82"/>
      <c r="E3" s="82"/>
      <c r="F3" s="82"/>
      <c r="G3" s="82"/>
      <c r="H3" s="82"/>
    </row>
    <row r="4" spans="3:9" ht="25.5" x14ac:dyDescent="0.2">
      <c r="C4" s="394"/>
      <c r="D4" s="328" t="s">
        <v>262</v>
      </c>
      <c r="E4" s="328" t="s">
        <v>263</v>
      </c>
      <c r="F4" s="328" t="s">
        <v>353</v>
      </c>
      <c r="G4" s="328" t="s">
        <v>264</v>
      </c>
      <c r="H4" s="328" t="s">
        <v>265</v>
      </c>
    </row>
    <row r="5" spans="3:9" x14ac:dyDescent="0.2">
      <c r="C5" s="9">
        <v>2020</v>
      </c>
      <c r="D5" s="55">
        <v>-2.2828990202278243</v>
      </c>
      <c r="E5" s="55">
        <v>2.1691975061164603</v>
      </c>
      <c r="F5" s="55">
        <v>1.4336031455389531</v>
      </c>
      <c r="G5" s="55">
        <v>0.64965898013699497</v>
      </c>
      <c r="H5" s="55">
        <v>7.6721178201100304E-2</v>
      </c>
      <c r="I5" s="53"/>
    </row>
    <row r="6" spans="3:9" x14ac:dyDescent="0.2">
      <c r="C6" s="9">
        <v>2021</v>
      </c>
      <c r="D6" s="55">
        <v>1.2919660962851243</v>
      </c>
      <c r="E6" s="57">
        <v>1.9269802137188652</v>
      </c>
      <c r="F6" s="57">
        <v>1.3903210450638692</v>
      </c>
      <c r="G6" s="57">
        <v>0.48845693033060333</v>
      </c>
      <c r="H6" s="55">
        <v>4.1580914661066191E-2</v>
      </c>
      <c r="I6" s="53"/>
    </row>
    <row r="7" spans="3:9" x14ac:dyDescent="0.2">
      <c r="C7" s="9">
        <v>2022</v>
      </c>
      <c r="D7" s="55">
        <v>0.57847204056795665</v>
      </c>
      <c r="E7" s="57">
        <v>1.2578453434794357</v>
      </c>
      <c r="F7" s="57">
        <v>0.58619479429793397</v>
      </c>
      <c r="G7" s="57">
        <v>0.61854642143334482</v>
      </c>
      <c r="H7" s="55">
        <v>5.0383825861643701E-2</v>
      </c>
      <c r="I7" s="53"/>
    </row>
    <row r="8" spans="3:9" x14ac:dyDescent="0.2">
      <c r="C8" s="9">
        <v>2023</v>
      </c>
      <c r="D8" s="55">
        <v>0.57158015045386534</v>
      </c>
      <c r="E8" s="57">
        <v>2.1196338265492054</v>
      </c>
      <c r="F8" s="57">
        <v>1.4793898392879035</v>
      </c>
      <c r="G8" s="57">
        <v>0.65951816835987276</v>
      </c>
      <c r="H8" s="55">
        <v>-2.673567792589298E-2</v>
      </c>
      <c r="I8" s="53"/>
    </row>
    <row r="9" spans="3:9" x14ac:dyDescent="0.2">
      <c r="C9" s="9">
        <v>2024</v>
      </c>
      <c r="D9" s="55">
        <v>0.58037919461952914</v>
      </c>
      <c r="E9" s="57">
        <v>1.929756583978115</v>
      </c>
      <c r="F9" s="57">
        <v>1.0089665405695891</v>
      </c>
      <c r="G9" s="57">
        <v>0.89485120373638849</v>
      </c>
      <c r="H9" s="55">
        <v>1.9676307238684347E-2</v>
      </c>
      <c r="I9" s="53"/>
    </row>
    <row r="10" spans="3:9" x14ac:dyDescent="0.2">
      <c r="C10" s="58">
        <v>2025</v>
      </c>
      <c r="D10" s="59">
        <v>-0.47536719968529484</v>
      </c>
      <c r="E10" s="60">
        <v>1.8767727365428089</v>
      </c>
      <c r="F10" s="60">
        <v>1.0565598013283939</v>
      </c>
      <c r="G10" s="60">
        <v>0.74699110353991216</v>
      </c>
      <c r="H10" s="59">
        <v>6.6349075792211734E-2</v>
      </c>
      <c r="I10" s="53"/>
    </row>
    <row r="11" spans="3:9" x14ac:dyDescent="0.2">
      <c r="C11" s="9" t="s">
        <v>259</v>
      </c>
      <c r="D11" s="55">
        <v>-1.723905364210887</v>
      </c>
      <c r="E11" s="57">
        <v>2.0407902213559481</v>
      </c>
      <c r="F11" s="57">
        <v>1.157441661855696</v>
      </c>
      <c r="G11" s="57">
        <v>0.7944534568833338</v>
      </c>
      <c r="H11" s="55">
        <v>8.0642884514022239E-2</v>
      </c>
      <c r="I11" s="53"/>
    </row>
    <row r="12" spans="3:9" x14ac:dyDescent="0.2">
      <c r="C12" s="9" t="s">
        <v>260</v>
      </c>
      <c r="D12" s="55">
        <v>-1.7358006938391513</v>
      </c>
      <c r="E12" s="57">
        <v>1.825471518430466</v>
      </c>
      <c r="F12" s="57">
        <v>1.0793906233659056</v>
      </c>
      <c r="G12" s="57">
        <v>0.7620655176776141</v>
      </c>
      <c r="H12" s="55">
        <v>-2.1528537827537123E-2</v>
      </c>
      <c r="I12" s="53"/>
    </row>
    <row r="13" spans="3:9" x14ac:dyDescent="0.2">
      <c r="C13" s="9" t="s">
        <v>307</v>
      </c>
      <c r="D13" s="55">
        <v>-1.9188091686110242</v>
      </c>
      <c r="E13" s="57">
        <v>1.7614323346737404</v>
      </c>
      <c r="F13" s="57">
        <v>1.0842912490859558</v>
      </c>
      <c r="G13" s="57">
        <v>0.70779524315306497</v>
      </c>
      <c r="H13" s="55">
        <v>-3.5709734598007706E-2</v>
      </c>
    </row>
    <row r="14" spans="3:9" ht="13.5" thickBot="1" x14ac:dyDescent="0.25">
      <c r="C14" s="395" t="s">
        <v>633</v>
      </c>
      <c r="D14" s="396">
        <v>-1.6380455637979074</v>
      </c>
      <c r="E14" s="397">
        <v>1.774586184800242</v>
      </c>
      <c r="F14" s="397">
        <v>1.1600648825830007</v>
      </c>
      <c r="G14" s="397">
        <v>0.72523095635016999</v>
      </c>
      <c r="H14" s="396">
        <v>-0.11479717663547941</v>
      </c>
    </row>
    <row r="15" spans="3:9" x14ac:dyDescent="0.2">
      <c r="C15" s="31" t="s">
        <v>619</v>
      </c>
      <c r="H15" s="31" t="s">
        <v>0</v>
      </c>
    </row>
    <row r="17" spans="3:9" x14ac:dyDescent="0.2">
      <c r="I17" s="53"/>
    </row>
    <row r="18" spans="3:9" ht="13.5" thickBot="1" x14ac:dyDescent="0.25">
      <c r="C18" s="330" t="s">
        <v>356</v>
      </c>
      <c r="D18" s="82"/>
      <c r="E18" s="82"/>
      <c r="F18" s="82"/>
      <c r="G18" s="82"/>
      <c r="H18" s="82"/>
      <c r="I18" s="61"/>
    </row>
    <row r="19" spans="3:9" ht="25.5" x14ac:dyDescent="0.2">
      <c r="C19" s="394"/>
      <c r="D19" s="328" t="s">
        <v>266</v>
      </c>
      <c r="E19" s="328" t="s">
        <v>267</v>
      </c>
      <c r="F19" s="328" t="s">
        <v>353</v>
      </c>
      <c r="G19" s="328" t="s">
        <v>268</v>
      </c>
      <c r="H19" s="328" t="s">
        <v>269</v>
      </c>
      <c r="I19" s="53"/>
    </row>
    <row r="20" spans="3:9" x14ac:dyDescent="0.2">
      <c r="C20" s="9">
        <v>2020</v>
      </c>
      <c r="D20" s="55">
        <f t="shared" ref="D20:H29" si="0">D5</f>
        <v>-2.2828990202278243</v>
      </c>
      <c r="E20" s="55">
        <f t="shared" si="0"/>
        <v>2.1691975061164603</v>
      </c>
      <c r="F20" s="55">
        <f t="shared" si="0"/>
        <v>1.4336031455389531</v>
      </c>
      <c r="G20" s="55">
        <f t="shared" si="0"/>
        <v>0.64965898013699497</v>
      </c>
      <c r="H20" s="55">
        <f t="shared" si="0"/>
        <v>7.6721178201100304E-2</v>
      </c>
      <c r="I20" s="53"/>
    </row>
    <row r="21" spans="3:9" x14ac:dyDescent="0.2">
      <c r="C21" s="9">
        <v>2021</v>
      </c>
      <c r="D21" s="55">
        <f t="shared" si="0"/>
        <v>1.2919660962851243</v>
      </c>
      <c r="E21" s="57">
        <f t="shared" si="0"/>
        <v>1.9269802137188652</v>
      </c>
      <c r="F21" s="57">
        <f t="shared" si="0"/>
        <v>1.3903210450638692</v>
      </c>
      <c r="G21" s="57">
        <f t="shared" si="0"/>
        <v>0.48845693033060333</v>
      </c>
      <c r="H21" s="55">
        <f t="shared" si="0"/>
        <v>4.1580914661066191E-2</v>
      </c>
      <c r="I21" s="53"/>
    </row>
    <row r="22" spans="3:9" x14ac:dyDescent="0.2">
      <c r="C22" s="9">
        <v>2022</v>
      </c>
      <c r="D22" s="55">
        <f t="shared" si="0"/>
        <v>0.57847204056795665</v>
      </c>
      <c r="E22" s="57">
        <f t="shared" si="0"/>
        <v>1.2578453434794357</v>
      </c>
      <c r="F22" s="57">
        <f t="shared" si="0"/>
        <v>0.58619479429793397</v>
      </c>
      <c r="G22" s="57">
        <f t="shared" si="0"/>
        <v>0.61854642143334482</v>
      </c>
      <c r="H22" s="55">
        <f t="shared" si="0"/>
        <v>5.0383825861643701E-2</v>
      </c>
      <c r="I22" s="53"/>
    </row>
    <row r="23" spans="3:9" x14ac:dyDescent="0.2">
      <c r="C23" s="9">
        <v>2023</v>
      </c>
      <c r="D23" s="55">
        <f t="shared" si="0"/>
        <v>0.57158015045386534</v>
      </c>
      <c r="E23" s="57">
        <f t="shared" si="0"/>
        <v>2.1196338265492054</v>
      </c>
      <c r="F23" s="57">
        <f t="shared" si="0"/>
        <v>1.4793898392879035</v>
      </c>
      <c r="G23" s="57">
        <f t="shared" si="0"/>
        <v>0.65951816835987276</v>
      </c>
      <c r="H23" s="55">
        <f t="shared" si="0"/>
        <v>-2.673567792589298E-2</v>
      </c>
      <c r="I23" s="53"/>
    </row>
    <row r="24" spans="3:9" x14ac:dyDescent="0.2">
      <c r="C24" s="9">
        <v>2024</v>
      </c>
      <c r="D24" s="55">
        <f t="shared" si="0"/>
        <v>0.58037919461952914</v>
      </c>
      <c r="E24" s="57">
        <f t="shared" si="0"/>
        <v>1.929756583978115</v>
      </c>
      <c r="F24" s="57">
        <f t="shared" si="0"/>
        <v>1.0089665405695891</v>
      </c>
      <c r="G24" s="57">
        <f t="shared" si="0"/>
        <v>0.89485120373638849</v>
      </c>
      <c r="H24" s="55">
        <f t="shared" si="0"/>
        <v>1.9676307238684347E-2</v>
      </c>
    </row>
    <row r="25" spans="3:9" x14ac:dyDescent="0.2">
      <c r="C25" s="58">
        <v>2025</v>
      </c>
      <c r="D25" s="59">
        <f t="shared" si="0"/>
        <v>-0.47536719968529484</v>
      </c>
      <c r="E25" s="60">
        <f t="shared" si="0"/>
        <v>1.8767727365428089</v>
      </c>
      <c r="F25" s="60">
        <f t="shared" si="0"/>
        <v>1.0565598013283939</v>
      </c>
      <c r="G25" s="60">
        <f t="shared" si="0"/>
        <v>0.74699110353991216</v>
      </c>
      <c r="H25" s="59">
        <f t="shared" si="0"/>
        <v>6.6349075792211734E-2</v>
      </c>
    </row>
    <row r="26" spans="3:9" x14ac:dyDescent="0.2">
      <c r="C26" s="9" t="s">
        <v>259</v>
      </c>
      <c r="D26" s="55">
        <f t="shared" si="0"/>
        <v>-1.723905364210887</v>
      </c>
      <c r="E26" s="57">
        <f t="shared" si="0"/>
        <v>2.0407902213559481</v>
      </c>
      <c r="F26" s="57">
        <f t="shared" si="0"/>
        <v>1.157441661855696</v>
      </c>
      <c r="G26" s="57">
        <f t="shared" si="0"/>
        <v>0.7944534568833338</v>
      </c>
      <c r="H26" s="55">
        <f t="shared" si="0"/>
        <v>8.0642884514022239E-2</v>
      </c>
    </row>
    <row r="27" spans="3:9" x14ac:dyDescent="0.2">
      <c r="C27" s="9" t="s">
        <v>260</v>
      </c>
      <c r="D27" s="55">
        <f t="shared" si="0"/>
        <v>-1.7358006938391513</v>
      </c>
      <c r="E27" s="57">
        <f t="shared" si="0"/>
        <v>1.825471518430466</v>
      </c>
      <c r="F27" s="57">
        <f t="shared" si="0"/>
        <v>1.0793906233659056</v>
      </c>
      <c r="G27" s="57">
        <f t="shared" si="0"/>
        <v>0.7620655176776141</v>
      </c>
      <c r="H27" s="55">
        <f t="shared" si="0"/>
        <v>-2.1528537827537123E-2</v>
      </c>
    </row>
    <row r="28" spans="3:9" x14ac:dyDescent="0.2">
      <c r="C28" s="9" t="s">
        <v>307</v>
      </c>
      <c r="D28" s="55">
        <f t="shared" si="0"/>
        <v>-1.9188091686110242</v>
      </c>
      <c r="E28" s="57">
        <f t="shared" si="0"/>
        <v>1.7614323346737404</v>
      </c>
      <c r="F28" s="57">
        <f t="shared" si="0"/>
        <v>1.0842912490859558</v>
      </c>
      <c r="G28" s="57">
        <f t="shared" si="0"/>
        <v>0.70779524315306497</v>
      </c>
      <c r="H28" s="55">
        <f t="shared" si="0"/>
        <v>-3.5709734598007706E-2</v>
      </c>
    </row>
    <row r="29" spans="3:9" ht="13.5" thickBot="1" x14ac:dyDescent="0.25">
      <c r="C29" s="395" t="s">
        <v>633</v>
      </c>
      <c r="D29" s="396">
        <f t="shared" si="0"/>
        <v>-1.6380455637979074</v>
      </c>
      <c r="E29" s="397">
        <f t="shared" si="0"/>
        <v>1.774586184800242</v>
      </c>
      <c r="F29" s="397">
        <f t="shared" si="0"/>
        <v>1.1600648825830007</v>
      </c>
      <c r="G29" s="397">
        <f t="shared" si="0"/>
        <v>0.72523095635016999</v>
      </c>
      <c r="H29" s="396">
        <f t="shared" si="0"/>
        <v>-0.11479717663547941</v>
      </c>
    </row>
    <row r="30" spans="3:9" x14ac:dyDescent="0.2">
      <c r="C30" s="31" t="s">
        <v>620</v>
      </c>
      <c r="H30" s="31" t="s">
        <v>195</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25"/>
  <dimension ref="C1:W66"/>
  <sheetViews>
    <sheetView showGridLines="0" zoomScaleNormal="100" workbookViewId="0"/>
  </sheetViews>
  <sheetFormatPr defaultColWidth="9.25" defaultRowHeight="12.75" x14ac:dyDescent="0.2"/>
  <cols>
    <col min="1" max="1" width="0.75" style="63" customWidth="1"/>
    <col min="2" max="2" width="16.875" style="63" customWidth="1"/>
    <col min="3" max="3" width="59" style="63" bestFit="1" customWidth="1"/>
    <col min="4" max="4" width="63.125" style="63" customWidth="1"/>
    <col min="5" max="23" width="5" style="63" customWidth="1"/>
    <col min="24" max="16384" width="9.25" style="63"/>
  </cols>
  <sheetData>
    <row r="1" spans="3:23" ht="4.5" customHeight="1" x14ac:dyDescent="0.2"/>
    <row r="2" spans="3:23" ht="45" customHeight="1" x14ac:dyDescent="0.2"/>
    <row r="3" spans="3:23" ht="13.5" thickBot="1" x14ac:dyDescent="0.25">
      <c r="C3" s="312" t="s">
        <v>413</v>
      </c>
      <c r="D3" s="312" t="s">
        <v>414</v>
      </c>
      <c r="E3" s="280"/>
      <c r="F3" s="280"/>
      <c r="G3" s="280"/>
      <c r="H3" s="280"/>
      <c r="I3" s="280"/>
      <c r="J3" s="280"/>
      <c r="K3" s="280"/>
      <c r="L3" s="280"/>
      <c r="M3" s="280"/>
      <c r="N3" s="280"/>
      <c r="O3" s="280"/>
      <c r="P3" s="280"/>
      <c r="Q3" s="280"/>
      <c r="R3" s="280"/>
      <c r="S3" s="280"/>
      <c r="T3" s="280"/>
      <c r="U3" s="280"/>
      <c r="V3" s="280"/>
      <c r="W3" s="280"/>
    </row>
    <row r="4" spans="3:23" x14ac:dyDescent="0.2">
      <c r="C4" s="64" t="s">
        <v>210</v>
      </c>
      <c r="D4" s="64" t="s">
        <v>211</v>
      </c>
      <c r="E4" s="270">
        <v>2008</v>
      </c>
      <c r="F4" s="270">
        <v>2009</v>
      </c>
      <c r="G4" s="270">
        <v>2010</v>
      </c>
      <c r="H4" s="270">
        <v>2011</v>
      </c>
      <c r="I4" s="270">
        <v>2012</v>
      </c>
      <c r="J4" s="270">
        <v>2013</v>
      </c>
      <c r="K4" s="270">
        <v>2014</v>
      </c>
      <c r="L4" s="270">
        <v>2015</v>
      </c>
      <c r="M4" s="270">
        <v>2016</v>
      </c>
      <c r="N4" s="270">
        <v>2017</v>
      </c>
      <c r="O4" s="270">
        <v>2018</v>
      </c>
      <c r="P4" s="270">
        <v>2019</v>
      </c>
      <c r="Q4" s="270">
        <v>2020</v>
      </c>
      <c r="R4" s="270">
        <v>2021</v>
      </c>
      <c r="S4" s="270">
        <v>2022</v>
      </c>
      <c r="T4" s="270">
        <v>2023</v>
      </c>
      <c r="U4" s="270">
        <v>2024</v>
      </c>
      <c r="V4" s="270">
        <v>2025</v>
      </c>
      <c r="W4" s="270">
        <v>2026</v>
      </c>
    </row>
    <row r="5" spans="3:23" x14ac:dyDescent="0.2">
      <c r="C5" s="65" t="s">
        <v>203</v>
      </c>
      <c r="D5" s="65" t="s">
        <v>204</v>
      </c>
      <c r="E5" s="271">
        <v>-2.5408186179472421</v>
      </c>
      <c r="F5" s="271">
        <v>-8.1845405663848183</v>
      </c>
      <c r="G5" s="271">
        <v>-7.4444071405006014</v>
      </c>
      <c r="H5" s="271">
        <v>-4.3555498260752339</v>
      </c>
      <c r="I5" s="271">
        <v>-4.3662328549467198</v>
      </c>
      <c r="J5" s="271">
        <v>-2.8612735468697235</v>
      </c>
      <c r="K5" s="271">
        <v>-3.2450840687910349</v>
      </c>
      <c r="L5" s="271">
        <v>-2.7820822870102675</v>
      </c>
      <c r="M5" s="271">
        <v>-2.5935373727727615</v>
      </c>
      <c r="N5" s="271">
        <v>-0.98465672877837784</v>
      </c>
      <c r="O5" s="271">
        <v>-1.0059955014990682</v>
      </c>
      <c r="P5" s="271">
        <v>-1.2050452870855846</v>
      </c>
      <c r="Q5" s="271">
        <v>-5.2959119220032829</v>
      </c>
      <c r="R5" s="271">
        <v>-5.0897675351333627</v>
      </c>
      <c r="S5" s="271">
        <v>-1.5637566387128246</v>
      </c>
      <c r="T5" s="271">
        <v>-5.3072009873375867</v>
      </c>
      <c r="U5" s="271">
        <v>-5.3474399942491804</v>
      </c>
      <c r="V5" s="271">
        <v>-4.4505397387396455</v>
      </c>
      <c r="W5" s="271">
        <v>-4.3697700364020493</v>
      </c>
    </row>
    <row r="6" spans="3:23" x14ac:dyDescent="0.2">
      <c r="C6" s="66" t="s">
        <v>331</v>
      </c>
      <c r="D6" s="66" t="s">
        <v>205</v>
      </c>
      <c r="E6" s="306"/>
      <c r="F6" s="306"/>
      <c r="G6" s="306"/>
      <c r="H6" s="306"/>
      <c r="I6" s="306"/>
      <c r="J6" s="306"/>
      <c r="K6" s="306"/>
      <c r="L6" s="306"/>
      <c r="M6" s="306"/>
      <c r="N6" s="306"/>
      <c r="O6" s="306"/>
      <c r="P6" s="306"/>
      <c r="Q6" s="306"/>
      <c r="R6" s="306"/>
      <c r="S6" s="306"/>
      <c r="T6" s="306"/>
      <c r="U6" s="306"/>
      <c r="V6" s="306"/>
      <c r="W6" s="306">
        <v>-4.0999999999999996</v>
      </c>
    </row>
    <row r="7" spans="3:23" x14ac:dyDescent="0.2">
      <c r="C7" s="67" t="s">
        <v>324</v>
      </c>
      <c r="D7" s="67" t="s">
        <v>325</v>
      </c>
      <c r="E7" s="307"/>
      <c r="F7" s="307">
        <v>-10</v>
      </c>
      <c r="G7" s="307">
        <v>-10</v>
      </c>
      <c r="H7" s="307"/>
      <c r="I7" s="307"/>
      <c r="J7" s="307"/>
      <c r="K7" s="307"/>
      <c r="L7" s="307"/>
      <c r="M7" s="307"/>
      <c r="N7" s="307"/>
      <c r="O7" s="307"/>
      <c r="P7" s="307"/>
      <c r="Q7" s="307"/>
      <c r="R7" s="307"/>
      <c r="S7" s="307"/>
      <c r="T7" s="307"/>
      <c r="U7" s="307"/>
      <c r="V7" s="307"/>
      <c r="W7" s="307"/>
    </row>
    <row r="8" spans="3:23" x14ac:dyDescent="0.2">
      <c r="C8" s="67" t="s">
        <v>326</v>
      </c>
      <c r="D8" s="67" t="s">
        <v>326</v>
      </c>
      <c r="E8" s="307"/>
      <c r="F8" s="307"/>
      <c r="G8" s="307"/>
      <c r="H8" s="307"/>
      <c r="I8" s="307"/>
      <c r="J8" s="307"/>
      <c r="K8" s="307"/>
      <c r="L8" s="307"/>
      <c r="M8" s="307"/>
      <c r="N8" s="307"/>
      <c r="O8" s="307"/>
      <c r="P8" s="307"/>
      <c r="Q8" s="307">
        <v>-10</v>
      </c>
      <c r="R8" s="307">
        <v>-10</v>
      </c>
      <c r="S8" s="307"/>
      <c r="T8" s="307"/>
      <c r="U8" s="307"/>
      <c r="V8" s="307"/>
      <c r="W8" s="307"/>
    </row>
    <row r="9" spans="3:23" x14ac:dyDescent="0.2">
      <c r="C9" s="67" t="s">
        <v>327</v>
      </c>
      <c r="D9" s="67" t="s">
        <v>328</v>
      </c>
      <c r="E9" s="307"/>
      <c r="F9" s="307"/>
      <c r="G9" s="307"/>
      <c r="H9" s="307"/>
      <c r="I9" s="307"/>
      <c r="J9" s="307"/>
      <c r="K9" s="307"/>
      <c r="L9" s="307"/>
      <c r="M9" s="307"/>
      <c r="N9" s="307"/>
      <c r="O9" s="307"/>
      <c r="P9" s="307"/>
      <c r="Q9" s="307"/>
      <c r="R9" s="307"/>
      <c r="S9" s="307">
        <v>-10</v>
      </c>
      <c r="T9" s="307">
        <v>-10</v>
      </c>
      <c r="U9" s="307">
        <v>-10</v>
      </c>
      <c r="V9" s="307"/>
      <c r="W9" s="307"/>
    </row>
    <row r="10" spans="3:23" x14ac:dyDescent="0.2">
      <c r="C10" s="67" t="s">
        <v>406</v>
      </c>
      <c r="D10" s="67" t="s">
        <v>409</v>
      </c>
      <c r="E10" s="307"/>
      <c r="F10" s="307"/>
      <c r="G10" s="307"/>
      <c r="H10" s="307"/>
      <c r="I10" s="307"/>
      <c r="J10" s="307"/>
      <c r="K10" s="307"/>
      <c r="L10" s="307"/>
      <c r="M10" s="307"/>
      <c r="N10" s="307"/>
      <c r="O10" s="307"/>
      <c r="P10" s="307"/>
      <c r="Q10" s="307"/>
      <c r="R10" s="307"/>
      <c r="S10" s="307"/>
      <c r="T10" s="307"/>
      <c r="U10" s="307">
        <v>-10</v>
      </c>
      <c r="V10" s="307"/>
      <c r="W10" s="307"/>
    </row>
    <row r="11" spans="3:23" x14ac:dyDescent="0.2">
      <c r="C11" s="67" t="s">
        <v>407</v>
      </c>
      <c r="D11" s="67" t="s">
        <v>410</v>
      </c>
      <c r="E11" s="307"/>
      <c r="F11" s="307"/>
      <c r="G11" s="307"/>
      <c r="H11" s="307"/>
      <c r="I11" s="307"/>
      <c r="J11" s="307"/>
      <c r="K11" s="307"/>
      <c r="L11" s="307"/>
      <c r="M11" s="307"/>
      <c r="N11" s="307"/>
      <c r="O11" s="307"/>
      <c r="P11" s="307"/>
      <c r="Q11" s="307"/>
      <c r="R11" s="307"/>
      <c r="S11" s="307"/>
      <c r="T11" s="307"/>
      <c r="U11" s="307"/>
      <c r="V11" s="307">
        <v>-10</v>
      </c>
      <c r="W11" s="307"/>
    </row>
    <row r="12" spans="3:23" x14ac:dyDescent="0.2">
      <c r="C12" s="67" t="s">
        <v>632</v>
      </c>
      <c r="D12" s="67" t="s">
        <v>1082</v>
      </c>
      <c r="E12" s="307"/>
      <c r="F12" s="307"/>
      <c r="G12" s="307"/>
      <c r="H12" s="307"/>
      <c r="I12" s="307"/>
      <c r="J12" s="307"/>
      <c r="K12" s="307"/>
      <c r="L12" s="307"/>
      <c r="M12" s="307"/>
      <c r="N12" s="307"/>
      <c r="O12" s="307"/>
      <c r="P12" s="307"/>
      <c r="Q12" s="307"/>
      <c r="R12" s="307"/>
      <c r="S12" s="307"/>
      <c r="T12" s="307"/>
      <c r="U12" s="307"/>
      <c r="V12" s="307">
        <v>-10</v>
      </c>
      <c r="W12" s="307">
        <v>-10</v>
      </c>
    </row>
    <row r="13" spans="3:23" ht="13.5" thickBot="1" x14ac:dyDescent="0.25">
      <c r="C13" s="68" t="s">
        <v>329</v>
      </c>
      <c r="D13" s="68" t="s">
        <v>330</v>
      </c>
      <c r="E13" s="308">
        <v>-3</v>
      </c>
      <c r="F13" s="308">
        <v>-3</v>
      </c>
      <c r="G13" s="308">
        <v>-3</v>
      </c>
      <c r="H13" s="308">
        <v>-3</v>
      </c>
      <c r="I13" s="308">
        <v>-3</v>
      </c>
      <c r="J13" s="308">
        <v>-3</v>
      </c>
      <c r="K13" s="308">
        <v>-3</v>
      </c>
      <c r="L13" s="308">
        <v>-3</v>
      </c>
      <c r="M13" s="308">
        <v>-3</v>
      </c>
      <c r="N13" s="308">
        <v>-3</v>
      </c>
      <c r="O13" s="308">
        <v>-3</v>
      </c>
      <c r="P13" s="308">
        <v>-3</v>
      </c>
      <c r="Q13" s="308">
        <v>-3</v>
      </c>
      <c r="R13" s="308">
        <v>-3</v>
      </c>
      <c r="S13" s="308">
        <v>-3</v>
      </c>
      <c r="T13" s="308">
        <v>-3</v>
      </c>
      <c r="U13" s="308">
        <v>-3</v>
      </c>
      <c r="V13" s="308">
        <v>-3</v>
      </c>
      <c r="W13" s="308">
        <v>-3</v>
      </c>
    </row>
    <row r="14" spans="3:23" x14ac:dyDescent="0.2">
      <c r="C14" s="65"/>
      <c r="D14" s="65"/>
      <c r="E14" s="13"/>
      <c r="F14" s="13"/>
      <c r="G14" s="13"/>
      <c r="H14" s="13"/>
      <c r="I14" s="13"/>
      <c r="J14" s="13"/>
      <c r="K14" s="13"/>
      <c r="L14" s="13"/>
      <c r="M14" s="13"/>
      <c r="N14" s="13"/>
      <c r="O14" s="13"/>
      <c r="P14" s="13"/>
      <c r="Q14" s="13"/>
      <c r="R14" s="13"/>
      <c r="S14" s="69"/>
      <c r="W14" s="25" t="s">
        <v>0</v>
      </c>
    </row>
    <row r="15" spans="3:23" x14ac:dyDescent="0.2">
      <c r="D15" s="65"/>
      <c r="E15" s="13"/>
      <c r="F15" s="13"/>
      <c r="G15" s="13"/>
      <c r="H15" s="13"/>
      <c r="I15" s="13"/>
      <c r="K15" s="13"/>
      <c r="L15" s="13"/>
      <c r="M15" s="13"/>
      <c r="N15" s="13"/>
      <c r="O15" s="13"/>
      <c r="P15" s="13"/>
      <c r="Q15" s="13"/>
      <c r="R15" s="13"/>
      <c r="S15" s="69"/>
      <c r="W15" s="25" t="s">
        <v>195</v>
      </c>
    </row>
    <row r="16" spans="3:23" x14ac:dyDescent="0.2">
      <c r="C16" s="65"/>
      <c r="D16" s="65"/>
      <c r="E16" s="13"/>
      <c r="F16" s="13"/>
      <c r="G16" s="13"/>
      <c r="H16" s="13"/>
      <c r="I16" s="13"/>
      <c r="J16" s="13"/>
      <c r="K16" s="13"/>
      <c r="L16" s="13"/>
      <c r="M16" s="13"/>
      <c r="N16" s="13"/>
      <c r="O16" s="13"/>
      <c r="P16" s="13"/>
      <c r="Q16" s="13"/>
      <c r="R16" s="13"/>
      <c r="S16" s="69"/>
    </row>
    <row r="17" spans="3:19" x14ac:dyDescent="0.2">
      <c r="C17" s="65"/>
      <c r="D17" s="65"/>
      <c r="E17" s="13"/>
      <c r="F17" s="13"/>
      <c r="G17" s="13"/>
      <c r="H17" s="13"/>
      <c r="I17" s="13"/>
      <c r="J17" s="13"/>
      <c r="K17" s="13"/>
      <c r="L17" s="13"/>
      <c r="M17" s="13"/>
      <c r="N17" s="13"/>
      <c r="O17" s="13"/>
      <c r="P17" s="13"/>
      <c r="Q17" s="13"/>
      <c r="R17" s="13"/>
      <c r="S17" s="69"/>
    </row>
    <row r="18" spans="3:19" x14ac:dyDescent="0.2">
      <c r="C18" s="65"/>
      <c r="D18" s="65"/>
      <c r="E18" s="13"/>
      <c r="F18" s="13"/>
      <c r="G18" s="13"/>
      <c r="H18" s="13"/>
      <c r="I18" s="13"/>
      <c r="J18" s="13"/>
      <c r="K18" s="13"/>
      <c r="L18" s="13"/>
      <c r="M18" s="13"/>
      <c r="N18" s="13"/>
      <c r="O18" s="13"/>
      <c r="P18" s="13"/>
      <c r="Q18" s="13"/>
      <c r="R18" s="13"/>
      <c r="S18" s="69"/>
    </row>
    <row r="19" spans="3:19" x14ac:dyDescent="0.2">
      <c r="C19" s="65"/>
      <c r="D19" s="65"/>
      <c r="E19" s="13"/>
      <c r="F19" s="13"/>
      <c r="G19" s="13"/>
      <c r="H19" s="13"/>
      <c r="I19" s="13"/>
      <c r="J19" s="13"/>
      <c r="K19" s="13"/>
      <c r="L19" s="13"/>
      <c r="M19" s="13"/>
      <c r="N19" s="13"/>
      <c r="O19" s="13"/>
      <c r="P19" s="13"/>
      <c r="Q19" s="13"/>
      <c r="R19" s="13"/>
      <c r="S19" s="69"/>
    </row>
    <row r="29" spans="3:19" ht="13.5" thickBot="1" x14ac:dyDescent="0.25">
      <c r="C29" s="136" t="s">
        <v>1083</v>
      </c>
      <c r="D29" s="136" t="s">
        <v>1084</v>
      </c>
      <c r="E29" s="82"/>
      <c r="F29" s="309"/>
      <c r="G29" s="309"/>
      <c r="O29" s="72"/>
      <c r="P29" s="73"/>
      <c r="R29" s="73"/>
    </row>
    <row r="30" spans="3:19" x14ac:dyDescent="0.2">
      <c r="C30" s="310" t="s">
        <v>1075</v>
      </c>
      <c r="D30" s="310" t="s">
        <v>1090</v>
      </c>
      <c r="E30" s="311">
        <v>-5.3072009873375867</v>
      </c>
      <c r="F30" s="311"/>
      <c r="G30" s="311">
        <f>E30</f>
        <v>-5.3072009873375867</v>
      </c>
      <c r="O30" s="72"/>
      <c r="P30" s="72"/>
      <c r="R30" s="73"/>
    </row>
    <row r="31" spans="3:19" x14ac:dyDescent="0.2">
      <c r="C31" s="13" t="s">
        <v>1076</v>
      </c>
      <c r="D31" s="13" t="s">
        <v>1086</v>
      </c>
      <c r="E31" s="138">
        <v>4.2530746945750382</v>
      </c>
      <c r="F31" s="300">
        <f>IF(AND(E30&gt;0,E31&gt;0),F30+E31,IF(AND(E30&gt;0,E31&lt;0),F30,IF(AND(E30&lt;0,E31&lt;0),F30+E30,IF(AND(E30&lt;0,E31&gt;0),F30+E30+E31,IF(AND(E30=0,E31&lt;&gt;0),F30,F30)))))</f>
        <v>-1.0541262927625485</v>
      </c>
      <c r="G31" s="300">
        <f>ABS(E31)*-1</f>
        <v>-4.2530746945750382</v>
      </c>
      <c r="M31" s="301"/>
      <c r="N31" s="75"/>
      <c r="O31" s="72"/>
      <c r="P31" s="72"/>
    </row>
    <row r="32" spans="3:19" x14ac:dyDescent="0.2">
      <c r="C32" s="13" t="s">
        <v>1077</v>
      </c>
      <c r="D32" s="13" t="s">
        <v>1087</v>
      </c>
      <c r="E32" s="138">
        <v>-0.68509115353172811</v>
      </c>
      <c r="F32" s="300">
        <f>IF(AND(E31&gt;0,E32&gt;0),F31+E32,IF(AND(E31&gt;0,E32&lt;0),F31,IF(AND(E31&lt;0,E32&lt;0),F31+E31,IF(AND(E31&lt;0,E32&gt;0),F31+E31+E32,IF(AND(E31=0,E32&lt;&gt;0),F31,F31)))))</f>
        <v>-1.0541262927625485</v>
      </c>
      <c r="G32" s="300">
        <f t="shared" ref="G32:G39" si="0">ABS(E32)*-1</f>
        <v>-0.68509115353172811</v>
      </c>
      <c r="N32" s="71"/>
      <c r="O32" s="71"/>
      <c r="P32" s="71"/>
    </row>
    <row r="33" spans="3:16" x14ac:dyDescent="0.2">
      <c r="C33" s="13" t="s">
        <v>404</v>
      </c>
      <c r="D33" s="13" t="s">
        <v>405</v>
      </c>
      <c r="E33" s="138">
        <v>1.506007047886943</v>
      </c>
      <c r="F33" s="138">
        <f t="shared" ref="F33:F39" si="1">IF(AND(E32&gt;0,E33&gt;0),F32+E33,IF(AND(E32&gt;0,E33&lt;0),F32,IF(AND(E32&lt;0,E33&lt;0),F32+E32,IF(AND(E32&lt;0,E33&gt;0),F32+E32+E33,IF(AND(E32=0,E33&lt;&gt;0),F32,F32)))))</f>
        <v>-0.23321039840733371</v>
      </c>
      <c r="G33" s="138">
        <f t="shared" si="0"/>
        <v>-1.506007047886943</v>
      </c>
      <c r="H33" s="302"/>
      <c r="M33" s="302"/>
    </row>
    <row r="34" spans="3:16" x14ac:dyDescent="0.2">
      <c r="C34" s="13" t="s">
        <v>1078</v>
      </c>
      <c r="D34" s="13" t="s">
        <v>1085</v>
      </c>
      <c r="E34" s="138">
        <v>-0.95249583299801732</v>
      </c>
      <c r="F34" s="138">
        <f t="shared" si="1"/>
        <v>-0.23321039840733371</v>
      </c>
      <c r="G34" s="138">
        <f t="shared" si="0"/>
        <v>-0.95249583299801732</v>
      </c>
    </row>
    <row r="35" spans="3:16" x14ac:dyDescent="0.2">
      <c r="C35" s="13" t="s">
        <v>1094</v>
      </c>
      <c r="D35" s="13" t="s">
        <v>1097</v>
      </c>
      <c r="E35" s="138">
        <v>-0.78795026776586086</v>
      </c>
      <c r="F35" s="138">
        <f t="shared" si="1"/>
        <v>-1.185706231405351</v>
      </c>
      <c r="G35" s="138">
        <f t="shared" si="0"/>
        <v>-0.78795026776586086</v>
      </c>
      <c r="H35" s="303"/>
      <c r="P35" s="74"/>
    </row>
    <row r="36" spans="3:16" x14ac:dyDescent="0.2">
      <c r="C36" s="13" t="s">
        <v>1080</v>
      </c>
      <c r="D36" s="13" t="s">
        <v>1089</v>
      </c>
      <c r="E36" s="138">
        <v>-0.77214250208812629</v>
      </c>
      <c r="F36" s="138">
        <f t="shared" si="1"/>
        <v>-1.973656499171212</v>
      </c>
      <c r="G36" s="138">
        <f>ABS(E36)*-1</f>
        <v>-0.77214250208812629</v>
      </c>
      <c r="H36" s="302"/>
      <c r="P36" s="74"/>
    </row>
    <row r="37" spans="3:16" x14ac:dyDescent="0.2">
      <c r="C37" s="13" t="s">
        <v>1079</v>
      </c>
      <c r="D37" s="13" t="s">
        <v>1088</v>
      </c>
      <c r="E37" s="138">
        <v>-0.73160611324077829</v>
      </c>
      <c r="F37" s="138">
        <f t="shared" si="1"/>
        <v>-2.7457990012593383</v>
      </c>
      <c r="G37" s="138">
        <f t="shared" si="0"/>
        <v>-0.73160611324077829</v>
      </c>
      <c r="H37" s="302"/>
      <c r="P37" s="74"/>
    </row>
    <row r="38" spans="3:16" x14ac:dyDescent="0.2">
      <c r="C38" s="13" t="s">
        <v>1095</v>
      </c>
      <c r="D38" s="13" t="s">
        <v>1098</v>
      </c>
      <c r="E38" s="138">
        <v>-0.4125824837080192</v>
      </c>
      <c r="F38" s="138">
        <f t="shared" si="1"/>
        <v>-3.4774051145001166</v>
      </c>
      <c r="G38" s="138">
        <f t="shared" si="0"/>
        <v>-0.4125824837080192</v>
      </c>
      <c r="P38" s="74"/>
    </row>
    <row r="39" spans="3:16" ht="13.5" customHeight="1" x14ac:dyDescent="0.2">
      <c r="C39" s="78" t="s">
        <v>160</v>
      </c>
      <c r="D39" s="78" t="s">
        <v>412</v>
      </c>
      <c r="E39" s="305">
        <f>-(SUM(E30:E38)-E40)</f>
        <v>-0.47978243819391331</v>
      </c>
      <c r="F39" s="305">
        <f t="shared" si="1"/>
        <v>-3.889987598208136</v>
      </c>
      <c r="G39" s="305">
        <f t="shared" si="0"/>
        <v>-0.47978243819391331</v>
      </c>
      <c r="H39" s="303"/>
      <c r="L39" s="302"/>
      <c r="P39" s="74"/>
    </row>
    <row r="40" spans="3:16" ht="13.5" thickBot="1" x14ac:dyDescent="0.25">
      <c r="C40" s="137" t="s">
        <v>1081</v>
      </c>
      <c r="D40" s="137" t="s">
        <v>624</v>
      </c>
      <c r="E40" s="299">
        <v>-4.3697700364020493</v>
      </c>
      <c r="F40" s="304"/>
      <c r="G40" s="299">
        <f>E40</f>
        <v>-4.3697700364020493</v>
      </c>
      <c r="H40" s="302"/>
    </row>
    <row r="41" spans="3:16" x14ac:dyDescent="0.2">
      <c r="C41" s="13"/>
      <c r="D41" s="13"/>
      <c r="E41" s="13"/>
      <c r="F41" s="13"/>
      <c r="G41" s="25" t="s">
        <v>0</v>
      </c>
    </row>
    <row r="42" spans="3:16" x14ac:dyDescent="0.2">
      <c r="D42" s="13"/>
      <c r="E42" s="13"/>
      <c r="F42" s="13"/>
      <c r="G42" s="25" t="s">
        <v>195</v>
      </c>
      <c r="J42" s="76"/>
      <c r="K42" s="76"/>
      <c r="L42" s="76"/>
      <c r="M42" s="76"/>
    </row>
    <row r="43" spans="3:16" x14ac:dyDescent="0.2">
      <c r="C43" s="13"/>
      <c r="D43" s="13"/>
      <c r="E43" s="13"/>
      <c r="F43" s="13"/>
      <c r="G43" s="13"/>
      <c r="I43" s="77"/>
      <c r="J43" s="77"/>
      <c r="K43" s="77"/>
      <c r="L43" s="77"/>
      <c r="M43" s="77"/>
    </row>
    <row r="44" spans="3:16" x14ac:dyDescent="0.2">
      <c r="C44" s="13"/>
      <c r="D44" s="13"/>
      <c r="E44" s="13"/>
      <c r="F44" s="13"/>
      <c r="G44" s="13"/>
      <c r="I44" s="77"/>
      <c r="J44" s="77"/>
      <c r="K44" s="77"/>
      <c r="L44" s="77"/>
      <c r="M44" s="77"/>
    </row>
    <row r="45" spans="3:16" x14ac:dyDescent="0.2">
      <c r="C45" s="13"/>
      <c r="D45" s="13"/>
      <c r="E45" s="13"/>
      <c r="F45" s="13"/>
      <c r="G45" s="13"/>
      <c r="I45" s="77"/>
      <c r="J45" s="77"/>
      <c r="K45" s="77"/>
      <c r="L45" s="77"/>
      <c r="M45" s="77"/>
    </row>
    <row r="46" spans="3:16" x14ac:dyDescent="0.2">
      <c r="C46" s="13"/>
      <c r="D46" s="13"/>
      <c r="E46" s="13"/>
      <c r="F46" s="13"/>
      <c r="G46" s="13"/>
    </row>
    <row r="47" spans="3:16" x14ac:dyDescent="0.2">
      <c r="C47" s="13"/>
      <c r="D47" s="13"/>
      <c r="E47" s="13"/>
      <c r="F47" s="13"/>
      <c r="G47" s="13"/>
      <c r="I47" s="76"/>
      <c r="J47" s="76"/>
      <c r="K47" s="76"/>
      <c r="L47" s="76"/>
      <c r="M47" s="76"/>
    </row>
    <row r="48" spans="3:16" x14ac:dyDescent="0.2">
      <c r="C48" s="13"/>
      <c r="D48" s="13"/>
      <c r="E48" s="13"/>
      <c r="F48" s="13"/>
      <c r="G48" s="13"/>
    </row>
    <row r="49" spans="3:14" x14ac:dyDescent="0.2">
      <c r="C49" s="13"/>
      <c r="D49" s="13"/>
      <c r="E49" s="13"/>
      <c r="F49" s="13"/>
      <c r="G49" s="13"/>
    </row>
    <row r="50" spans="3:14" x14ac:dyDescent="0.2">
      <c r="C50" s="13"/>
      <c r="D50" s="13"/>
      <c r="E50" s="13"/>
      <c r="F50" s="13"/>
      <c r="G50" s="13"/>
    </row>
    <row r="51" spans="3:14" x14ac:dyDescent="0.2">
      <c r="C51" s="13"/>
      <c r="D51" s="13"/>
      <c r="E51" s="13"/>
      <c r="F51" s="13"/>
      <c r="G51" s="13"/>
    </row>
    <row r="52" spans="3:14" x14ac:dyDescent="0.2">
      <c r="C52" s="13"/>
      <c r="D52" s="13"/>
      <c r="E52" s="13"/>
      <c r="F52" s="13"/>
      <c r="G52" s="13"/>
    </row>
    <row r="53" spans="3:14" x14ac:dyDescent="0.2">
      <c r="C53" s="13"/>
      <c r="D53" s="13"/>
      <c r="E53" s="13"/>
      <c r="F53" s="13"/>
      <c r="G53" s="13"/>
    </row>
    <row r="54" spans="3:14" x14ac:dyDescent="0.2">
      <c r="C54" s="13"/>
      <c r="D54" s="13"/>
      <c r="E54" s="13"/>
      <c r="F54" s="13"/>
      <c r="G54" s="13"/>
    </row>
    <row r="55" spans="3:14" x14ac:dyDescent="0.2">
      <c r="C55" s="13"/>
      <c r="D55" s="13"/>
      <c r="E55" s="13"/>
      <c r="F55" s="13"/>
      <c r="G55" s="13"/>
    </row>
    <row r="56" spans="3:14" hidden="1" x14ac:dyDescent="0.2">
      <c r="C56" s="13"/>
      <c r="D56" s="13"/>
      <c r="E56" s="13"/>
      <c r="F56" s="13"/>
      <c r="G56" s="13"/>
    </row>
    <row r="57" spans="3:14" hidden="1" x14ac:dyDescent="0.2">
      <c r="C57" s="13"/>
      <c r="D57" s="13"/>
      <c r="E57" s="13"/>
      <c r="F57" s="13"/>
      <c r="G57" s="13"/>
    </row>
    <row r="58" spans="3:14" x14ac:dyDescent="0.2">
      <c r="C58" s="13"/>
      <c r="D58" s="13"/>
      <c r="E58" s="13"/>
      <c r="F58" s="13"/>
      <c r="G58" s="13"/>
    </row>
    <row r="59" spans="3:14" x14ac:dyDescent="0.2">
      <c r="C59" s="13"/>
      <c r="D59" s="13"/>
      <c r="E59" s="13"/>
      <c r="F59" s="13"/>
      <c r="G59" s="13"/>
    </row>
    <row r="60" spans="3:14" x14ac:dyDescent="0.2">
      <c r="C60" s="13"/>
      <c r="D60" s="13"/>
      <c r="G60" s="13"/>
    </row>
    <row r="61" spans="3:14" x14ac:dyDescent="0.2">
      <c r="C61" s="13"/>
      <c r="D61" s="13"/>
      <c r="E61" s="13"/>
      <c r="F61" s="13"/>
      <c r="G61" s="13"/>
      <c r="N61" s="76"/>
    </row>
    <row r="62" spans="3:14" x14ac:dyDescent="0.2">
      <c r="C62" s="13"/>
      <c r="D62" s="13"/>
      <c r="E62" s="13"/>
      <c r="F62" s="13"/>
      <c r="G62" s="13"/>
      <c r="N62" s="77"/>
    </row>
    <row r="63" spans="3:14" x14ac:dyDescent="0.2">
      <c r="N63" s="77"/>
    </row>
    <row r="64" spans="3:14" x14ac:dyDescent="0.2">
      <c r="N64" s="77"/>
    </row>
    <row r="66" spans="14:14" x14ac:dyDescent="0.2">
      <c r="N66" s="76"/>
    </row>
  </sheetData>
  <phoneticPr fontId="145" type="noConversion"/>
  <pageMargins left="0.7" right="0.7" top="0.75" bottom="0.75" header="0.3" footer="0.3"/>
  <pageSetup paperSize="9" orientation="portrait" r:id="rId1"/>
  <headerFooter>
    <oddFooter>&amp;L_x000D_&amp;1#&amp;"Calibri"&amp;10&amp;K000000 Interné</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00517-1A92-4C38-B31F-BD74AA8DA203}">
  <dimension ref="C1:O19"/>
  <sheetViews>
    <sheetView showGridLines="0" zoomScaleNormal="100" workbookViewId="0"/>
  </sheetViews>
  <sheetFormatPr defaultColWidth="9.25" defaultRowHeight="13.5" x14ac:dyDescent="0.25"/>
  <cols>
    <col min="1" max="1" width="0.75" style="63" customWidth="1"/>
    <col min="2" max="2" width="16.875" style="63" customWidth="1"/>
    <col min="3" max="4" width="62.5" style="2" customWidth="1"/>
    <col min="5" max="9" width="7.5" style="2" customWidth="1"/>
    <col min="10" max="22" width="6.25" style="63" customWidth="1"/>
    <col min="23" max="23" width="6.75" style="63" customWidth="1"/>
    <col min="24" max="24" width="10.25" style="63" customWidth="1"/>
    <col min="25" max="16384" width="9.25" style="63"/>
  </cols>
  <sheetData>
    <row r="1" spans="3:15" ht="4.5" customHeight="1" x14ac:dyDescent="0.25"/>
    <row r="2" spans="3:15" ht="45" customHeight="1" x14ac:dyDescent="0.25"/>
    <row r="3" spans="3:15" ht="14.25" thickBot="1" x14ac:dyDescent="0.3">
      <c r="C3" s="144" t="s">
        <v>1073</v>
      </c>
      <c r="D3" s="144" t="s">
        <v>1074</v>
      </c>
      <c r="E3" s="312"/>
      <c r="F3" s="312"/>
      <c r="G3" s="312"/>
      <c r="H3" s="312"/>
      <c r="I3" s="312"/>
      <c r="J3" s="312"/>
    </row>
    <row r="4" spans="3:15" ht="12.75" x14ac:dyDescent="0.2">
      <c r="C4" s="310"/>
      <c r="D4" s="310"/>
      <c r="E4" s="319">
        <v>2023</v>
      </c>
      <c r="F4" s="319">
        <v>2024</v>
      </c>
      <c r="G4" s="319">
        <v>2025</v>
      </c>
      <c r="H4" s="319">
        <v>2026</v>
      </c>
      <c r="I4" s="319">
        <v>2027</v>
      </c>
      <c r="J4" s="319">
        <v>2028</v>
      </c>
      <c r="O4" s="76"/>
    </row>
    <row r="5" spans="3:15" ht="12.75" x14ac:dyDescent="0.2">
      <c r="C5" s="13" t="s">
        <v>1099</v>
      </c>
      <c r="D5" s="13" t="s">
        <v>1100</v>
      </c>
      <c r="E5" s="314">
        <v>-5.3474399942491804</v>
      </c>
      <c r="F5" s="315">
        <v>-4.4505397387396455</v>
      </c>
      <c r="G5" s="315">
        <v>-4.3697700364020493</v>
      </c>
      <c r="H5" s="315">
        <v>-4.9400003139669018</v>
      </c>
      <c r="I5" s="315">
        <v>-4.5</v>
      </c>
      <c r="J5" s="315">
        <v>-4</v>
      </c>
    </row>
    <row r="6" spans="3:15" thickBot="1" x14ac:dyDescent="0.25">
      <c r="C6" s="82" t="s">
        <v>1101</v>
      </c>
      <c r="D6" s="82" t="s">
        <v>384</v>
      </c>
      <c r="E6" s="320"/>
      <c r="F6" s="320"/>
      <c r="G6" s="320"/>
      <c r="H6" s="320">
        <v>-4.9400003139669018</v>
      </c>
      <c r="I6" s="320">
        <v>-5.26</v>
      </c>
      <c r="J6" s="320">
        <v>-5.41</v>
      </c>
    </row>
    <row r="7" spans="3:15" x14ac:dyDescent="0.25">
      <c r="J7" s="25" t="s">
        <v>0</v>
      </c>
      <c r="K7" s="18"/>
    </row>
    <row r="8" spans="3:15" x14ac:dyDescent="0.25">
      <c r="J8" s="25" t="s">
        <v>195</v>
      </c>
    </row>
    <row r="19" spans="3:9" x14ac:dyDescent="0.2">
      <c r="C19" s="1"/>
      <c r="D19" s="3"/>
      <c r="E19" s="4"/>
      <c r="F19" s="3"/>
      <c r="G19" s="3"/>
      <c r="H19" s="3"/>
      <c r="I19" s="6"/>
    </row>
  </sheetData>
  <pageMargins left="0.7" right="0.7" top="0.75" bottom="0.75" header="0.3" footer="0.3"/>
  <pageSetup paperSize="9" orientation="portrait" r:id="rId1"/>
  <headerFooter>
    <oddFooter>&amp;L_x000D_&amp;1#&amp;"Calibri"&amp;10&amp;K000000 Interné</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95D8-BE45-4414-A872-12819DFBA0E5}">
  <dimension ref="C1:O31"/>
  <sheetViews>
    <sheetView showGridLines="0" workbookViewId="0"/>
  </sheetViews>
  <sheetFormatPr defaultColWidth="9" defaultRowHeight="12.75" x14ac:dyDescent="0.2"/>
  <cols>
    <col min="1" max="1" width="0.75" style="13" customWidth="1"/>
    <col min="2" max="2" width="16.875" style="13" customWidth="1"/>
    <col min="3" max="4" width="56.25" style="13" customWidth="1"/>
    <col min="5" max="9" width="6.25" style="13" customWidth="1"/>
    <col min="10" max="16384" width="9" style="13"/>
  </cols>
  <sheetData>
    <row r="1" spans="3:13" ht="4.5" customHeight="1" x14ac:dyDescent="0.2"/>
    <row r="2" spans="3:13" ht="45" customHeight="1" x14ac:dyDescent="0.2"/>
    <row r="3" spans="3:13" ht="13.5" thickBot="1" x14ac:dyDescent="0.25">
      <c r="C3" s="136" t="s">
        <v>1071</v>
      </c>
      <c r="D3" s="136" t="s">
        <v>1072</v>
      </c>
    </row>
    <row r="4" spans="3:13" x14ac:dyDescent="0.2">
      <c r="C4" s="168"/>
      <c r="D4" s="168"/>
      <c r="E4" s="323">
        <v>2024</v>
      </c>
      <c r="F4" s="323">
        <v>2025</v>
      </c>
      <c r="G4" s="323">
        <v>2026</v>
      </c>
      <c r="H4" s="323">
        <v>2027</v>
      </c>
      <c r="I4" s="323">
        <v>2028</v>
      </c>
    </row>
    <row r="5" spans="3:13" x14ac:dyDescent="0.2">
      <c r="C5" s="13" t="s">
        <v>802</v>
      </c>
      <c r="D5" s="13" t="s">
        <v>801</v>
      </c>
      <c r="E5" s="321">
        <v>3.4003607772981947</v>
      </c>
      <c r="F5" s="321">
        <v>5.0033041534854439</v>
      </c>
      <c r="G5" s="321">
        <v>7.5721535110838234</v>
      </c>
      <c r="H5" s="321">
        <v>12.6124692742147</v>
      </c>
      <c r="I5" s="321">
        <v>14.714492972191699</v>
      </c>
    </row>
    <row r="6" spans="3:13" x14ac:dyDescent="0.2">
      <c r="C6" s="13" t="s">
        <v>798</v>
      </c>
      <c r="D6" s="13" t="s">
        <v>799</v>
      </c>
      <c r="E6" s="321">
        <v>6.2131458703570397</v>
      </c>
      <c r="F6" s="321">
        <v>10.302034291058426</v>
      </c>
      <c r="G6" s="321">
        <v>11.240797149210181</v>
      </c>
      <c r="H6" s="321">
        <v>13.037104022521406</v>
      </c>
      <c r="I6" s="321">
        <v>14.774496406822756</v>
      </c>
    </row>
    <row r="7" spans="3:13" ht="13.5" thickBot="1" x14ac:dyDescent="0.25">
      <c r="C7" s="82" t="s">
        <v>803</v>
      </c>
      <c r="D7" s="82" t="s">
        <v>800</v>
      </c>
      <c r="E7" s="322">
        <v>3.4003607772981947</v>
      </c>
      <c r="F7" s="322">
        <v>3.4614173684887284</v>
      </c>
      <c r="G7" s="322">
        <v>6.1484177475484403</v>
      </c>
      <c r="H7" s="322">
        <v>11.765919452112</v>
      </c>
      <c r="I7" s="322">
        <v>13.0506917019969</v>
      </c>
    </row>
    <row r="8" spans="3:13" x14ac:dyDescent="0.2">
      <c r="F8" s="169"/>
      <c r="I8" s="25" t="s">
        <v>0</v>
      </c>
    </row>
    <row r="9" spans="3:13" x14ac:dyDescent="0.2">
      <c r="F9" s="169"/>
      <c r="I9" s="25" t="s">
        <v>195</v>
      </c>
    </row>
    <row r="10" spans="3:13" x14ac:dyDescent="0.2">
      <c r="F10" s="169"/>
    </row>
    <row r="16" spans="3:13" x14ac:dyDescent="0.2">
      <c r="C16" s="18"/>
      <c r="D16" s="18"/>
      <c r="M16" s="18"/>
    </row>
    <row r="17" spans="3:15" x14ac:dyDescent="0.2">
      <c r="O17" s="25"/>
    </row>
    <row r="19" spans="3:15" x14ac:dyDescent="0.2">
      <c r="D19" s="136"/>
    </row>
    <row r="27" spans="3:15" x14ac:dyDescent="0.2">
      <c r="O27" s="25"/>
    </row>
    <row r="30" spans="3:15" x14ac:dyDescent="0.2">
      <c r="C30" s="445"/>
      <c r="D30" s="445"/>
      <c r="E30" s="445"/>
      <c r="F30" s="445"/>
      <c r="G30" s="445"/>
      <c r="H30" s="445"/>
      <c r="I30" s="445"/>
      <c r="J30" s="445"/>
      <c r="K30" s="445"/>
      <c r="L30" s="139"/>
      <c r="M30" s="170"/>
    </row>
    <row r="31" spans="3:15" x14ac:dyDescent="0.2">
      <c r="C31" s="445"/>
      <c r="D31" s="445"/>
      <c r="E31" s="445"/>
      <c r="F31" s="445"/>
      <c r="G31" s="445"/>
      <c r="H31" s="445"/>
      <c r="I31" s="445"/>
      <c r="J31" s="445"/>
      <c r="K31" s="445"/>
      <c r="L31" s="139"/>
    </row>
  </sheetData>
  <mergeCells count="1">
    <mergeCell ref="C30:K3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4BB17-8226-42B0-B683-A293F4B396B4}">
  <dimension ref="C1:R34"/>
  <sheetViews>
    <sheetView showGridLines="0" zoomScaleNormal="100" workbookViewId="0"/>
  </sheetViews>
  <sheetFormatPr defaultColWidth="9.25" defaultRowHeight="12.75" x14ac:dyDescent="0.2"/>
  <cols>
    <col min="1" max="1" width="0.75" style="63" customWidth="1"/>
    <col min="2" max="2" width="16.875" style="63" customWidth="1"/>
    <col min="3" max="3" width="60.125" style="63" bestFit="1" customWidth="1"/>
    <col min="4" max="4" width="67.875" style="63" bestFit="1" customWidth="1"/>
    <col min="5" max="7" width="5" style="63" customWidth="1"/>
    <col min="8" max="21" width="6.25" style="63" customWidth="1"/>
    <col min="22" max="22" width="6.75" style="63" customWidth="1"/>
    <col min="23" max="23" width="10.25" style="63" customWidth="1"/>
    <col min="24" max="16384" width="9.25" style="63"/>
  </cols>
  <sheetData>
    <row r="1" spans="3:18" ht="4.5" customHeight="1" x14ac:dyDescent="0.2"/>
    <row r="2" spans="3:18" ht="45" customHeight="1" x14ac:dyDescent="0.2"/>
    <row r="3" spans="3:18" ht="13.5" thickBot="1" x14ac:dyDescent="0.25">
      <c r="C3" s="136" t="s">
        <v>1070</v>
      </c>
      <c r="D3" s="136" t="s">
        <v>1093</v>
      </c>
      <c r="E3" s="312"/>
      <c r="F3" s="312"/>
      <c r="G3" s="312"/>
      <c r="H3" s="70"/>
      <c r="I3" s="70"/>
      <c r="J3" s="143"/>
      <c r="K3" s="143"/>
      <c r="L3" s="143"/>
      <c r="M3" s="143"/>
    </row>
    <row r="4" spans="3:18" x14ac:dyDescent="0.2">
      <c r="C4" s="310" t="s">
        <v>1091</v>
      </c>
      <c r="D4" s="310" t="s">
        <v>624</v>
      </c>
      <c r="E4" s="313">
        <v>-4.37</v>
      </c>
      <c r="F4" s="313"/>
      <c r="G4" s="313">
        <f t="shared" ref="G4:G8" si="0">ABS(E4)*-1</f>
        <v>-4.37</v>
      </c>
      <c r="O4" s="72"/>
      <c r="P4" s="72"/>
      <c r="R4" s="73"/>
    </row>
    <row r="5" spans="3:18" x14ac:dyDescent="0.2">
      <c r="C5" s="13" t="s">
        <v>432</v>
      </c>
      <c r="D5" s="13" t="s">
        <v>434</v>
      </c>
      <c r="E5" s="314">
        <v>-0.41299999999999998</v>
      </c>
      <c r="F5" s="315">
        <f>IF(AND(E4&gt;0,E5&gt;0),F4+E5,IF(AND(E4&gt;0,E5&lt;0),F4,IF(AND(E4&lt;0,E5&lt;0),F4+E4,IF(AND(E4&lt;0,E5&gt;0),F4+E4+E5,IF(AND(E4=0,E5&lt;&gt;0),F4,F4)))))</f>
        <v>-4.37</v>
      </c>
      <c r="G5" s="315">
        <f t="shared" si="0"/>
        <v>-0.41299999999999998</v>
      </c>
      <c r="N5" s="75"/>
      <c r="O5" s="72"/>
      <c r="P5" s="72"/>
    </row>
    <row r="6" spans="3:18" x14ac:dyDescent="0.2">
      <c r="C6" s="13" t="s">
        <v>12</v>
      </c>
      <c r="D6" s="13" t="s">
        <v>433</v>
      </c>
      <c r="E6" s="314">
        <v>-0.18099999999999999</v>
      </c>
      <c r="F6" s="315">
        <f t="shared" ref="F6:F7" si="1">IF(AND(E5&gt;0,E6&gt;0),F5+E6,IF(AND(E5&gt;0,E6&lt;0),F5,IF(AND(E5&lt;0,E6&lt;0),F5+E5,IF(AND(E5&lt;0,E6&gt;0),F5+E5+E6,IF(AND(E5=0,E6&lt;&gt;0),F5,F5)))))</f>
        <v>-4.7830000000000004</v>
      </c>
      <c r="G6" s="315">
        <f t="shared" si="0"/>
        <v>-0.18099999999999999</v>
      </c>
      <c r="N6" s="71"/>
      <c r="O6" s="71"/>
      <c r="P6" s="71"/>
    </row>
    <row r="7" spans="3:18" x14ac:dyDescent="0.2">
      <c r="C7" s="78" t="s">
        <v>160</v>
      </c>
      <c r="D7" s="78" t="s">
        <v>839</v>
      </c>
      <c r="E7" s="316">
        <v>2.4E-2</v>
      </c>
      <c r="F7" s="316">
        <f t="shared" si="1"/>
        <v>-4.9400000000000004</v>
      </c>
      <c r="G7" s="316">
        <f t="shared" si="0"/>
        <v>-2.4E-2</v>
      </c>
      <c r="P7" s="74"/>
    </row>
    <row r="8" spans="3:18" ht="13.5" thickBot="1" x14ac:dyDescent="0.25">
      <c r="C8" s="293" t="s">
        <v>1092</v>
      </c>
      <c r="D8" s="293" t="s">
        <v>1096</v>
      </c>
      <c r="E8" s="317">
        <v>-4.9400000000000004</v>
      </c>
      <c r="F8" s="318"/>
      <c r="G8" s="317">
        <f t="shared" si="0"/>
        <v>-4.9400000000000004</v>
      </c>
    </row>
    <row r="9" spans="3:18" x14ac:dyDescent="0.2">
      <c r="C9" s="13"/>
      <c r="D9" s="13"/>
      <c r="E9" s="13"/>
      <c r="F9" s="13"/>
      <c r="G9" s="25" t="s">
        <v>0</v>
      </c>
    </row>
    <row r="10" spans="3:18" x14ac:dyDescent="0.2">
      <c r="D10" s="13"/>
      <c r="E10" s="13"/>
      <c r="F10" s="13"/>
      <c r="G10" s="25" t="s">
        <v>195</v>
      </c>
      <c r="J10" s="76"/>
      <c r="K10" s="76"/>
      <c r="L10" s="76"/>
      <c r="M10" s="76"/>
    </row>
    <row r="11" spans="3:18" x14ac:dyDescent="0.2">
      <c r="C11" s="13"/>
      <c r="D11" s="13"/>
      <c r="E11" s="13"/>
      <c r="F11" s="13"/>
      <c r="G11" s="13"/>
      <c r="I11" s="77"/>
      <c r="J11" s="77"/>
      <c r="K11" s="77"/>
      <c r="L11" s="77"/>
      <c r="M11" s="77"/>
    </row>
    <row r="12" spans="3:18" x14ac:dyDescent="0.2">
      <c r="C12" s="13"/>
      <c r="D12" s="13"/>
      <c r="E12" s="13"/>
      <c r="F12" s="13"/>
      <c r="G12" s="13"/>
      <c r="I12" s="77"/>
      <c r="J12" s="77"/>
      <c r="K12" s="77"/>
      <c r="L12" s="77"/>
      <c r="M12" s="77"/>
    </row>
    <row r="13" spans="3:18" x14ac:dyDescent="0.2">
      <c r="C13" s="13"/>
      <c r="D13" s="13"/>
      <c r="E13" s="13"/>
      <c r="F13" s="13"/>
      <c r="G13" s="13"/>
      <c r="I13" s="77"/>
      <c r="J13" s="77"/>
      <c r="K13" s="77"/>
      <c r="L13" s="77"/>
      <c r="M13" s="77"/>
    </row>
    <row r="14" spans="3:18" x14ac:dyDescent="0.2">
      <c r="C14" s="13"/>
      <c r="D14" s="13"/>
      <c r="E14" s="13"/>
      <c r="F14" s="13"/>
      <c r="G14" s="13"/>
    </row>
    <row r="15" spans="3:18" x14ac:dyDescent="0.2">
      <c r="C15" s="13"/>
      <c r="D15" s="13"/>
      <c r="E15" s="13"/>
      <c r="F15" s="13"/>
      <c r="G15" s="13"/>
      <c r="I15" s="76"/>
      <c r="J15" s="76"/>
      <c r="K15" s="76"/>
      <c r="L15" s="76"/>
      <c r="M15" s="76"/>
    </row>
    <row r="16" spans="3:18" x14ac:dyDescent="0.2">
      <c r="C16" s="13"/>
      <c r="D16" s="13"/>
      <c r="E16" s="13"/>
      <c r="F16" s="13"/>
      <c r="G16" s="13"/>
    </row>
    <row r="17" spans="3:14" x14ac:dyDescent="0.2">
      <c r="C17" s="13"/>
      <c r="D17" s="13"/>
      <c r="E17" s="13"/>
      <c r="F17" s="13"/>
      <c r="G17" s="13"/>
    </row>
    <row r="18" spans="3:14" x14ac:dyDescent="0.2">
      <c r="C18" s="13"/>
      <c r="D18" s="13"/>
      <c r="E18" s="13"/>
      <c r="F18" s="13"/>
      <c r="G18" s="13"/>
    </row>
    <row r="19" spans="3:14" x14ac:dyDescent="0.2">
      <c r="C19" s="13"/>
      <c r="D19" s="13"/>
      <c r="E19" s="13"/>
      <c r="F19" s="13"/>
      <c r="G19" s="13"/>
    </row>
    <row r="20" spans="3:14" x14ac:dyDescent="0.2">
      <c r="C20" s="13"/>
      <c r="D20" s="13"/>
      <c r="E20" s="13"/>
      <c r="F20" s="13"/>
      <c r="G20" s="13"/>
    </row>
    <row r="21" spans="3:14" x14ac:dyDescent="0.2">
      <c r="C21" s="13"/>
      <c r="D21" s="13"/>
      <c r="E21" s="13"/>
      <c r="F21" s="13"/>
      <c r="G21" s="13"/>
    </row>
    <row r="22" spans="3:14" x14ac:dyDescent="0.2">
      <c r="C22" s="13"/>
      <c r="D22" s="13"/>
      <c r="E22" s="13"/>
      <c r="F22" s="13"/>
      <c r="G22" s="13"/>
    </row>
    <row r="23" spans="3:14" x14ac:dyDescent="0.2">
      <c r="C23" s="13"/>
      <c r="D23" s="13"/>
      <c r="E23" s="13"/>
      <c r="F23" s="13"/>
      <c r="G23" s="13"/>
    </row>
    <row r="24" spans="3:14" hidden="1" x14ac:dyDescent="0.2">
      <c r="C24" s="13"/>
      <c r="D24" s="13"/>
      <c r="E24" s="13"/>
      <c r="F24" s="13"/>
      <c r="G24" s="13"/>
    </row>
    <row r="25" spans="3:14" hidden="1" x14ac:dyDescent="0.2">
      <c r="C25" s="13"/>
      <c r="D25" s="13"/>
      <c r="E25" s="13"/>
      <c r="F25" s="13"/>
      <c r="G25" s="13"/>
    </row>
    <row r="26" spans="3:14" x14ac:dyDescent="0.2">
      <c r="C26" s="13"/>
      <c r="D26" s="13"/>
      <c r="E26" s="13"/>
      <c r="F26" s="13"/>
      <c r="G26" s="13"/>
    </row>
    <row r="27" spans="3:14" x14ac:dyDescent="0.2">
      <c r="C27" s="13"/>
      <c r="D27" s="13"/>
      <c r="E27" s="13"/>
      <c r="F27" s="13"/>
      <c r="G27" s="13"/>
    </row>
    <row r="28" spans="3:14" x14ac:dyDescent="0.2">
      <c r="C28" s="13"/>
      <c r="D28" s="13"/>
      <c r="E28" s="13"/>
      <c r="F28" s="13"/>
      <c r="G28" s="13"/>
    </row>
    <row r="29" spans="3:14" x14ac:dyDescent="0.2">
      <c r="C29" s="13"/>
      <c r="E29" s="13"/>
      <c r="F29" s="13"/>
      <c r="G29" s="13"/>
      <c r="N29" s="76"/>
    </row>
    <row r="30" spans="3:14" x14ac:dyDescent="0.2">
      <c r="D30" s="13"/>
      <c r="E30" s="13"/>
      <c r="F30" s="13"/>
      <c r="G30" s="13"/>
      <c r="N30" s="77"/>
    </row>
    <row r="31" spans="3:14" x14ac:dyDescent="0.2">
      <c r="N31" s="77"/>
    </row>
    <row r="32" spans="3:14" x14ac:dyDescent="0.2">
      <c r="N32" s="77"/>
    </row>
    <row r="34" spans="14:14" x14ac:dyDescent="0.2">
      <c r="N34" s="76"/>
    </row>
  </sheetData>
  <pageMargins left="0.7" right="0.7" top="0.75" bottom="0.75" header="0.3" footer="0.3"/>
  <pageSetup paperSize="9" orientation="portrait" r:id="rId1"/>
  <headerFooter>
    <oddFooter>&amp;L_x000D_&amp;1#&amp;"Calibri"&amp;10&amp;K000000 Interné</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árok33"/>
  <dimension ref="A1:H23"/>
  <sheetViews>
    <sheetView showGridLines="0" zoomScaleNormal="100" workbookViewId="0"/>
  </sheetViews>
  <sheetFormatPr defaultColWidth="9.25" defaultRowHeight="12.75" x14ac:dyDescent="0.2"/>
  <cols>
    <col min="1" max="1" width="0.75" style="13" customWidth="1"/>
    <col min="2" max="2" width="16.875" style="13" customWidth="1"/>
    <col min="3" max="3" width="62.875" style="13" bestFit="1" customWidth="1"/>
    <col min="4" max="4" width="65.5" style="13" bestFit="1" customWidth="1"/>
    <col min="5" max="5" width="11" style="13" bestFit="1" customWidth="1"/>
    <col min="6" max="8" width="4.25" style="13" customWidth="1"/>
    <col min="9" max="16384" width="9.25" style="13"/>
  </cols>
  <sheetData>
    <row r="1" spans="1:8" ht="4.5" customHeight="1" x14ac:dyDescent="0.2">
      <c r="A1" s="134"/>
      <c r="B1" s="51"/>
    </row>
    <row r="2" spans="1:8" ht="45" customHeight="1" x14ac:dyDescent="0.2"/>
    <row r="3" spans="1:8" ht="13.5" thickBot="1" x14ac:dyDescent="0.25">
      <c r="C3" s="276" t="s">
        <v>415</v>
      </c>
      <c r="D3" s="276" t="s">
        <v>416</v>
      </c>
      <c r="E3" s="326"/>
      <c r="F3" s="326"/>
      <c r="G3" s="326"/>
      <c r="H3" s="326"/>
    </row>
    <row r="4" spans="1:8" x14ac:dyDescent="0.2">
      <c r="C4" s="327"/>
      <c r="D4" s="327"/>
      <c r="E4" s="328" t="s">
        <v>15</v>
      </c>
      <c r="F4" s="329">
        <v>2025</v>
      </c>
      <c r="G4" s="329">
        <v>2026</v>
      </c>
      <c r="H4" s="329">
        <v>2027</v>
      </c>
    </row>
    <row r="5" spans="1:8" x14ac:dyDescent="0.2">
      <c r="C5" s="107" t="s">
        <v>213</v>
      </c>
      <c r="D5" s="107" t="s">
        <v>214</v>
      </c>
      <c r="E5" s="81"/>
      <c r="F5" s="108">
        <f>SUM(F6:F8)</f>
        <v>-32</v>
      </c>
      <c r="G5" s="108">
        <f>SUM(G6:G8)</f>
        <v>-18</v>
      </c>
      <c r="H5" s="108">
        <f>SUM(H6:H8)</f>
        <v>-18</v>
      </c>
    </row>
    <row r="6" spans="1:8" x14ac:dyDescent="0.2">
      <c r="C6" s="166" t="s">
        <v>790</v>
      </c>
      <c r="D6" s="166" t="s">
        <v>1112</v>
      </c>
      <c r="E6" s="88" t="s">
        <v>794</v>
      </c>
      <c r="F6" s="8">
        <v>-14</v>
      </c>
      <c r="G6" s="8">
        <v>-15</v>
      </c>
      <c r="H6" s="8">
        <v>-15</v>
      </c>
    </row>
    <row r="7" spans="1:8" x14ac:dyDescent="0.2">
      <c r="C7" s="166" t="s">
        <v>791</v>
      </c>
      <c r="D7" s="166" t="s">
        <v>1113</v>
      </c>
      <c r="E7" s="8" t="s">
        <v>792</v>
      </c>
      <c r="F7" s="104">
        <v>-1</v>
      </c>
      <c r="G7" s="104">
        <v>-3</v>
      </c>
      <c r="H7" s="104">
        <v>-3</v>
      </c>
    </row>
    <row r="8" spans="1:8" ht="13.5" thickBot="1" x14ac:dyDescent="0.25">
      <c r="C8" s="167" t="s">
        <v>789</v>
      </c>
      <c r="D8" s="167" t="s">
        <v>1114</v>
      </c>
      <c r="E8" s="80" t="s">
        <v>793</v>
      </c>
      <c r="F8" s="165">
        <v>-17</v>
      </c>
      <c r="G8" s="80">
        <v>0</v>
      </c>
      <c r="H8" s="80">
        <v>0</v>
      </c>
    </row>
    <row r="9" spans="1:8" x14ac:dyDescent="0.2">
      <c r="C9" s="107" t="s">
        <v>212</v>
      </c>
      <c r="D9" s="107" t="s">
        <v>215</v>
      </c>
      <c r="E9" s="81"/>
      <c r="F9" s="111">
        <f>SUM(F10:F14)</f>
        <v>772.34712500000001</v>
      </c>
      <c r="G9" s="111">
        <f t="shared" ref="G9:H9" si="0">SUM(G10:G14)</f>
        <v>484.60672799999998</v>
      </c>
      <c r="H9" s="111">
        <f t="shared" si="0"/>
        <v>630.24906099999998</v>
      </c>
    </row>
    <row r="10" spans="1:8" x14ac:dyDescent="0.2">
      <c r="C10" s="124" t="s">
        <v>787</v>
      </c>
      <c r="D10" s="124" t="s">
        <v>1020</v>
      </c>
      <c r="E10" s="88" t="s">
        <v>796</v>
      </c>
      <c r="F10" s="112">
        <f>[2]legislatíva!F19/1000000</f>
        <v>299.97212500000001</v>
      </c>
      <c r="G10" s="112">
        <f>[3]legislatíva!G19/1000000</f>
        <v>320.75817999999998</v>
      </c>
      <c r="H10" s="112">
        <f>[3]legislatíva!H19/1000000</f>
        <v>449.263036</v>
      </c>
    </row>
    <row r="11" spans="1:8" x14ac:dyDescent="0.2">
      <c r="C11" s="124" t="s">
        <v>988</v>
      </c>
      <c r="D11" s="124" t="s">
        <v>1024</v>
      </c>
      <c r="E11" s="88" t="s">
        <v>795</v>
      </c>
      <c r="F11" s="5">
        <f>[2]legislatíva!J47/1000000</f>
        <v>122.375</v>
      </c>
      <c r="G11" s="5">
        <f>[3]legislatíva!K47/1000000</f>
        <v>163.84854799999999</v>
      </c>
      <c r="H11" s="5">
        <f>[3]legislatíva!L47/1000000</f>
        <v>180.98602500000001</v>
      </c>
    </row>
    <row r="12" spans="1:8" x14ac:dyDescent="0.2">
      <c r="C12" s="124" t="s">
        <v>989</v>
      </c>
      <c r="D12" s="124" t="s">
        <v>1025</v>
      </c>
      <c r="E12" s="8" t="s">
        <v>795</v>
      </c>
      <c r="F12" s="5">
        <v>100</v>
      </c>
      <c r="G12" s="5">
        <v>0</v>
      </c>
      <c r="H12" s="5">
        <v>0</v>
      </c>
    </row>
    <row r="13" spans="1:8" x14ac:dyDescent="0.2">
      <c r="C13" s="124" t="s">
        <v>797</v>
      </c>
      <c r="D13" s="124" t="s">
        <v>1026</v>
      </c>
      <c r="E13" s="8" t="s">
        <v>795</v>
      </c>
      <c r="F13" s="5">
        <v>100</v>
      </c>
      <c r="G13" s="5">
        <v>0</v>
      </c>
      <c r="H13" s="5">
        <v>0</v>
      </c>
    </row>
    <row r="14" spans="1:8" ht="13.5" thickBot="1" x14ac:dyDescent="0.25">
      <c r="C14" s="325" t="s">
        <v>788</v>
      </c>
      <c r="D14" s="325" t="s">
        <v>1027</v>
      </c>
      <c r="E14" s="80" t="s">
        <v>795</v>
      </c>
      <c r="F14" s="121">
        <f>[4]Rezervy_2026_2029!$G$6/1000000</f>
        <v>150</v>
      </c>
      <c r="G14" s="80">
        <v>0</v>
      </c>
      <c r="H14" s="80">
        <v>0</v>
      </c>
    </row>
    <row r="15" spans="1:8" ht="25.5" x14ac:dyDescent="0.2">
      <c r="C15" s="139" t="s">
        <v>1111</v>
      </c>
      <c r="D15" s="139" t="s">
        <v>1115</v>
      </c>
      <c r="E15" s="8"/>
      <c r="F15" s="5"/>
      <c r="G15" s="8"/>
      <c r="H15" s="25" t="s">
        <v>0</v>
      </c>
    </row>
    <row r="16" spans="1:8" x14ac:dyDescent="0.2">
      <c r="C16" s="139"/>
      <c r="D16" s="139"/>
      <c r="E16" s="110"/>
      <c r="F16" s="110"/>
      <c r="G16" s="110"/>
      <c r="H16" s="25" t="s">
        <v>195</v>
      </c>
    </row>
    <row r="17" spans="3:8" x14ac:dyDescent="0.2">
      <c r="C17" s="139"/>
      <c r="D17" s="139"/>
      <c r="E17" s="110"/>
      <c r="F17" s="110"/>
      <c r="G17" s="110"/>
      <c r="H17" s="110"/>
    </row>
    <row r="18" spans="3:8" x14ac:dyDescent="0.2">
      <c r="C18" s="139"/>
      <c r="D18" s="139"/>
      <c r="E18" s="110"/>
      <c r="F18" s="110"/>
      <c r="G18" s="110"/>
      <c r="H18" s="110"/>
    </row>
    <row r="19" spans="3:8" x14ac:dyDescent="0.2">
      <c r="C19" s="140"/>
      <c r="D19" s="140"/>
      <c r="E19" s="110"/>
      <c r="F19" s="110"/>
      <c r="G19" s="110"/>
      <c r="H19" s="110"/>
    </row>
    <row r="20" spans="3:8" x14ac:dyDescent="0.2">
      <c r="C20" s="140"/>
      <c r="D20" s="140"/>
      <c r="E20" s="135"/>
      <c r="F20" s="135"/>
      <c r="G20" s="135"/>
      <c r="H20" s="135"/>
    </row>
    <row r="21" spans="3:8" x14ac:dyDescent="0.2">
      <c r="E21" s="135"/>
      <c r="F21" s="135"/>
      <c r="G21" s="135"/>
      <c r="H21" s="135"/>
    </row>
    <row r="22" spans="3:8" x14ac:dyDescent="0.2">
      <c r="C22" s="90"/>
      <c r="D22" s="90"/>
      <c r="E22" s="88"/>
      <c r="F22" s="91"/>
      <c r="G22" s="91"/>
      <c r="H22" s="91"/>
    </row>
    <row r="23" spans="3:8" x14ac:dyDescent="0.2">
      <c r="C23" s="90"/>
      <c r="D23" s="90"/>
      <c r="E23" s="88"/>
      <c r="F23" s="91"/>
      <c r="G23" s="91"/>
      <c r="H23" s="91"/>
    </row>
  </sheetData>
  <phoneticPr fontId="145" type="noConversion"/>
  <pageMargins left="0.7" right="0.7" top="0.75" bottom="0.75" header="0.3" footer="0.3"/>
  <pageSetup paperSize="9" orientation="portrait" r:id="rId1"/>
  <headerFooter>
    <oddFooter>&amp;L_x000D_&amp;1#&amp;"Calibri"&amp;10&amp;K000000 Interné</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721A-BB59-4741-9F89-190A0AF1EB19}">
  <dimension ref="C1:I11"/>
  <sheetViews>
    <sheetView showGridLines="0" workbookViewId="0"/>
  </sheetViews>
  <sheetFormatPr defaultColWidth="9" defaultRowHeight="12.75" x14ac:dyDescent="0.2"/>
  <cols>
    <col min="1" max="1" width="0.75" style="13" customWidth="1"/>
    <col min="2" max="2" width="16.875" style="13" customWidth="1"/>
    <col min="3" max="3" width="69.5" style="13" bestFit="1" customWidth="1"/>
    <col min="4" max="4" width="67.5" style="13" bestFit="1" customWidth="1"/>
    <col min="5" max="9" width="7.5" style="13" customWidth="1"/>
    <col min="10" max="16384" width="9" style="13"/>
  </cols>
  <sheetData>
    <row r="1" spans="3:9" ht="4.5" customHeight="1" x14ac:dyDescent="0.2"/>
    <row r="2" spans="3:9" ht="45" customHeight="1" x14ac:dyDescent="0.2"/>
    <row r="3" spans="3:9" ht="13.5" thickBot="1" x14ac:dyDescent="0.25">
      <c r="C3" s="265" t="s">
        <v>1041</v>
      </c>
      <c r="D3" s="265" t="s">
        <v>1132</v>
      </c>
      <c r="E3" s="280"/>
      <c r="F3" s="280"/>
      <c r="G3" s="82"/>
      <c r="H3" s="82"/>
      <c r="I3" s="82"/>
    </row>
    <row r="4" spans="3:9" x14ac:dyDescent="0.2">
      <c r="C4" s="266"/>
      <c r="D4" s="266"/>
      <c r="E4" s="270">
        <v>2024</v>
      </c>
      <c r="F4" s="270">
        <v>2025</v>
      </c>
      <c r="G4" s="270">
        <v>2026</v>
      </c>
      <c r="H4" s="270">
        <v>2027</v>
      </c>
      <c r="I4" s="270">
        <v>2028</v>
      </c>
    </row>
    <row r="5" spans="3:9" x14ac:dyDescent="0.2">
      <c r="C5" s="281" t="s">
        <v>1042</v>
      </c>
      <c r="D5" s="281" t="s">
        <v>1047</v>
      </c>
      <c r="E5" s="294">
        <f>SUM(E6:E8)</f>
        <v>1512.5842703639391</v>
      </c>
      <c r="F5" s="294">
        <f t="shared" ref="F5:I5" si="0">SUM(F6:F8)</f>
        <v>3662.7308404872174</v>
      </c>
      <c r="G5" s="294">
        <f t="shared" si="0"/>
        <v>6272.2944033222848</v>
      </c>
      <c r="H5" s="294">
        <f t="shared" si="0"/>
        <v>6428.2953695314336</v>
      </c>
      <c r="I5" s="294">
        <f t="shared" si="0"/>
        <v>6257.312447682958</v>
      </c>
    </row>
    <row r="6" spans="3:9" x14ac:dyDescent="0.2">
      <c r="C6" s="32" t="s">
        <v>1043</v>
      </c>
      <c r="D6" s="32" t="s">
        <v>1048</v>
      </c>
      <c r="E6" s="295">
        <v>1512.5842703639391</v>
      </c>
      <c r="F6" s="295">
        <v>1448.5446966234056</v>
      </c>
      <c r="G6" s="295">
        <v>1563.5837213625593</v>
      </c>
      <c r="H6" s="295">
        <v>1555.3867298728078</v>
      </c>
      <c r="I6" s="295">
        <v>1068.9773001955732</v>
      </c>
    </row>
    <row r="7" spans="3:9" x14ac:dyDescent="0.2">
      <c r="C7" s="32" t="s">
        <v>1044</v>
      </c>
      <c r="D7" s="32" t="s">
        <v>1049</v>
      </c>
      <c r="E7" s="295"/>
      <c r="F7" s="295">
        <v>2214.1861438638116</v>
      </c>
      <c r="G7" s="295">
        <v>2341.577748901504</v>
      </c>
      <c r="H7" s="295">
        <v>2448.4821426347935</v>
      </c>
      <c r="I7" s="295">
        <v>2630.1951076418936</v>
      </c>
    </row>
    <row r="8" spans="3:9" x14ac:dyDescent="0.2">
      <c r="C8" s="266" t="s">
        <v>1045</v>
      </c>
      <c r="D8" s="266" t="s">
        <v>1050</v>
      </c>
      <c r="E8" s="296"/>
      <c r="F8" s="296"/>
      <c r="G8" s="296">
        <v>2367.1329330582216</v>
      </c>
      <c r="H8" s="296">
        <v>2424.4264970238328</v>
      </c>
      <c r="I8" s="296">
        <v>2558.1400398454912</v>
      </c>
    </row>
    <row r="9" spans="3:9" ht="13.5" thickBot="1" x14ac:dyDescent="0.25">
      <c r="C9" s="293" t="s">
        <v>1046</v>
      </c>
      <c r="D9" s="293" t="s">
        <v>1051</v>
      </c>
      <c r="E9" s="297"/>
      <c r="F9" s="297"/>
      <c r="G9" s="297"/>
      <c r="H9" s="297"/>
      <c r="I9" s="298">
        <v>3.9816367001595605</v>
      </c>
    </row>
    <row r="10" spans="3:9" x14ac:dyDescent="0.2">
      <c r="C10" s="18" t="s">
        <v>1054</v>
      </c>
      <c r="D10" s="18" t="s">
        <v>1052</v>
      </c>
      <c r="I10" s="25" t="s">
        <v>0</v>
      </c>
    </row>
    <row r="11" spans="3:9" x14ac:dyDescent="0.2">
      <c r="C11" s="18" t="s">
        <v>1055</v>
      </c>
      <c r="D11" s="18" t="s">
        <v>1053</v>
      </c>
      <c r="I11" s="25" t="s">
        <v>195</v>
      </c>
    </row>
  </sheetData>
  <pageMargins left="0.7" right="0.7" top="0.75" bottom="0.75" header="0.3" footer="0.3"/>
  <ignoredErrors>
    <ignoredError sqref="E5:I5" formulaRange="1"/>
  </ignoredErrors>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C1:N43"/>
  <sheetViews>
    <sheetView showGridLines="0" zoomScaleNormal="100" workbookViewId="0"/>
  </sheetViews>
  <sheetFormatPr defaultColWidth="9" defaultRowHeight="12.75" x14ac:dyDescent="0.2"/>
  <cols>
    <col min="1" max="1" width="0.75" style="13" customWidth="1"/>
    <col min="2" max="2" width="16.875" style="13" customWidth="1"/>
    <col min="3" max="3" width="64.25" style="13" bestFit="1" customWidth="1"/>
    <col min="4" max="4" width="70.125" style="13" bestFit="1" customWidth="1"/>
    <col min="5" max="14" width="5" style="13" customWidth="1"/>
    <col min="15" max="21" width="9" style="13"/>
    <col min="22" max="22" width="10.5" style="13" customWidth="1"/>
    <col min="23" max="16384" width="9" style="13"/>
  </cols>
  <sheetData>
    <row r="1" spans="3:14" ht="4.5" customHeight="1" x14ac:dyDescent="0.2">
      <c r="C1" s="54"/>
    </row>
    <row r="2" spans="3:14" ht="45" customHeight="1" x14ac:dyDescent="0.2">
      <c r="C2" s="54"/>
    </row>
    <row r="3" spans="3:14" ht="13.5" thickBot="1" x14ac:dyDescent="0.25">
      <c r="C3" s="330" t="s">
        <v>1068</v>
      </c>
      <c r="D3" s="330" t="s">
        <v>1069</v>
      </c>
      <c r="E3" s="82"/>
      <c r="F3" s="82"/>
      <c r="G3" s="82"/>
      <c r="H3" s="82"/>
      <c r="I3" s="82"/>
      <c r="J3" s="82"/>
      <c r="K3" s="82"/>
      <c r="L3" s="82"/>
      <c r="M3" s="82"/>
      <c r="N3" s="82"/>
    </row>
    <row r="4" spans="3:14" x14ac:dyDescent="0.2">
      <c r="C4" s="310"/>
      <c r="D4" s="310"/>
      <c r="E4" s="310"/>
      <c r="F4" s="333">
        <v>2021</v>
      </c>
      <c r="G4" s="333">
        <v>2022</v>
      </c>
      <c r="H4" s="333">
        <v>2023</v>
      </c>
      <c r="I4" s="333">
        <v>2024</v>
      </c>
      <c r="J4" s="333">
        <v>2025</v>
      </c>
      <c r="K4" s="333">
        <v>2026</v>
      </c>
      <c r="L4" s="333">
        <v>2027</v>
      </c>
      <c r="M4" s="333">
        <v>2028</v>
      </c>
      <c r="N4" s="335">
        <v>2029</v>
      </c>
    </row>
    <row r="5" spans="3:14" x14ac:dyDescent="0.2">
      <c r="C5" s="13" t="s">
        <v>435</v>
      </c>
      <c r="D5" s="13" t="s">
        <v>441</v>
      </c>
      <c r="E5" s="53"/>
      <c r="F5" s="321">
        <v>60.216876236344937</v>
      </c>
      <c r="G5" s="321">
        <v>57.756194386642747</v>
      </c>
      <c r="H5" s="321">
        <v>55.757626650719594</v>
      </c>
      <c r="I5" s="321">
        <v>59.700733874664081</v>
      </c>
      <c r="J5" s="321">
        <v>61.392437848687351</v>
      </c>
      <c r="K5" s="321">
        <v>63.412485692636331</v>
      </c>
      <c r="L5" s="321">
        <v>66.268265260739852</v>
      </c>
      <c r="M5" s="321">
        <v>68.35678147815743</v>
      </c>
      <c r="N5" s="321">
        <v>69.615833926767721</v>
      </c>
    </row>
    <row r="6" spans="3:14" x14ac:dyDescent="0.2">
      <c r="C6" s="13" t="s">
        <v>436</v>
      </c>
      <c r="D6" s="13" t="s">
        <v>442</v>
      </c>
      <c r="E6" s="53"/>
      <c r="F6" s="321">
        <v>48.950585891949508</v>
      </c>
      <c r="G6" s="321">
        <v>47.623578324204566</v>
      </c>
      <c r="H6" s="321">
        <v>48.06060526880411</v>
      </c>
      <c r="I6" s="321">
        <v>51.409354083389346</v>
      </c>
      <c r="J6" s="321">
        <v>53.462514451741747</v>
      </c>
      <c r="K6" s="321">
        <v>55.069962171978418</v>
      </c>
      <c r="L6" s="321">
        <v>56.743132302941</v>
      </c>
      <c r="M6" s="321">
        <v>58.279672703536548</v>
      </c>
      <c r="N6" s="321">
        <v>59.643461781181131</v>
      </c>
    </row>
    <row r="7" spans="3:14" x14ac:dyDescent="0.2">
      <c r="C7" s="13" t="s">
        <v>437</v>
      </c>
      <c r="D7" s="13" t="s">
        <v>199</v>
      </c>
      <c r="E7" s="53"/>
      <c r="F7" s="321">
        <v>11.266290344395429</v>
      </c>
      <c r="G7" s="321">
        <v>10.132616062438181</v>
      </c>
      <c r="H7" s="321">
        <v>7.6970213819154836</v>
      </c>
      <c r="I7" s="321">
        <v>8.2913797912747356</v>
      </c>
      <c r="J7" s="321">
        <v>7.929923396945604</v>
      </c>
      <c r="K7" s="321">
        <v>8.3425235206579131</v>
      </c>
      <c r="L7" s="321">
        <v>9.525132957798867</v>
      </c>
      <c r="M7" s="321">
        <v>10.077108774620882</v>
      </c>
      <c r="N7" s="321">
        <v>9.9723721455866041</v>
      </c>
    </row>
    <row r="8" spans="3:14" x14ac:dyDescent="0.2">
      <c r="C8" s="13" t="s">
        <v>438</v>
      </c>
      <c r="D8" s="13" t="s">
        <v>443</v>
      </c>
      <c r="E8" s="53"/>
      <c r="F8" s="321">
        <v>56</v>
      </c>
      <c r="G8" s="321">
        <v>55</v>
      </c>
      <c r="H8" s="321">
        <v>54</v>
      </c>
      <c r="I8" s="321">
        <v>53</v>
      </c>
      <c r="J8" s="321">
        <v>52</v>
      </c>
      <c r="K8" s="321">
        <v>51</v>
      </c>
      <c r="L8" s="321">
        <v>50</v>
      </c>
      <c r="M8" s="321">
        <v>50</v>
      </c>
      <c r="N8" s="321">
        <v>50</v>
      </c>
    </row>
    <row r="9" spans="3:14" x14ac:dyDescent="0.2">
      <c r="C9" s="13" t="s">
        <v>816</v>
      </c>
      <c r="D9" s="13" t="s">
        <v>815</v>
      </c>
      <c r="E9" s="53"/>
      <c r="F9" s="321">
        <v>46</v>
      </c>
      <c r="G9" s="321">
        <v>45</v>
      </c>
      <c r="H9" s="321">
        <v>44</v>
      </c>
      <c r="I9" s="321">
        <v>43</v>
      </c>
      <c r="J9" s="321">
        <v>42</v>
      </c>
      <c r="K9" s="321">
        <v>41</v>
      </c>
      <c r="L9" s="321">
        <v>40</v>
      </c>
      <c r="M9" s="321">
        <v>40</v>
      </c>
      <c r="N9" s="321">
        <v>40</v>
      </c>
    </row>
    <row r="10" spans="3:14" x14ac:dyDescent="0.2">
      <c r="C10" s="13" t="s">
        <v>439</v>
      </c>
      <c r="D10" s="13" t="s">
        <v>444</v>
      </c>
      <c r="E10" s="53"/>
      <c r="F10" s="321"/>
      <c r="G10" s="321"/>
      <c r="H10" s="321"/>
      <c r="I10" s="321"/>
      <c r="J10" s="321"/>
      <c r="K10" s="321"/>
      <c r="L10" s="321">
        <v>66.268265260920487</v>
      </c>
      <c r="M10" s="321">
        <v>69.16578451193331</v>
      </c>
      <c r="N10" s="321">
        <v>71.825252390761577</v>
      </c>
    </row>
    <row r="11" spans="3:14" ht="13.5" thickBot="1" x14ac:dyDescent="0.25">
      <c r="C11" s="82" t="s">
        <v>440</v>
      </c>
      <c r="D11" s="82" t="s">
        <v>445</v>
      </c>
      <c r="E11" s="332"/>
      <c r="F11" s="322"/>
      <c r="G11" s="322"/>
      <c r="H11" s="322"/>
      <c r="I11" s="322"/>
      <c r="J11" s="322"/>
      <c r="K11" s="322"/>
      <c r="L11" s="322"/>
      <c r="M11" s="322"/>
      <c r="N11" s="322"/>
    </row>
    <row r="12" spans="3:14" ht="38.25" x14ac:dyDescent="0.2">
      <c r="C12" s="139" t="s">
        <v>814</v>
      </c>
      <c r="D12" s="139" t="s">
        <v>1134</v>
      </c>
      <c r="E12" s="336"/>
      <c r="F12" s="336"/>
      <c r="G12" s="336"/>
      <c r="H12" s="336"/>
      <c r="I12" s="336"/>
      <c r="J12" s="53"/>
      <c r="K12" s="53"/>
      <c r="L12" s="53"/>
      <c r="M12" s="53"/>
      <c r="N12" s="337" t="s">
        <v>0</v>
      </c>
    </row>
    <row r="13" spans="3:14" x14ac:dyDescent="0.2">
      <c r="D13" s="93"/>
      <c r="E13" s="93"/>
      <c r="F13" s="93"/>
      <c r="J13" s="93"/>
      <c r="N13" s="337" t="s">
        <v>195</v>
      </c>
    </row>
    <row r="15" spans="3:14" x14ac:dyDescent="0.2">
      <c r="N15" s="54"/>
    </row>
    <row r="33" spans="3:9" ht="13.5" thickBot="1" x14ac:dyDescent="0.25">
      <c r="C33" s="82"/>
      <c r="D33" s="82"/>
      <c r="E33" s="82"/>
      <c r="F33" s="82"/>
      <c r="G33" s="82"/>
      <c r="H33" s="82"/>
      <c r="I33" s="82"/>
    </row>
    <row r="34" spans="3:9" ht="13.5" thickBot="1" x14ac:dyDescent="0.25">
      <c r="C34" s="15"/>
      <c r="D34" s="148"/>
      <c r="E34" s="148">
        <v>2025</v>
      </c>
      <c r="F34" s="148">
        <v>2026</v>
      </c>
      <c r="G34" s="148">
        <v>2027</v>
      </c>
      <c r="H34" s="148">
        <v>2028</v>
      </c>
      <c r="I34" s="148">
        <v>2029</v>
      </c>
    </row>
    <row r="35" spans="3:9" x14ac:dyDescent="0.2">
      <c r="C35" s="92" t="s">
        <v>200</v>
      </c>
      <c r="D35" s="146" t="s">
        <v>201</v>
      </c>
      <c r="E35" s="147">
        <v>1.6917039740232696</v>
      </c>
      <c r="F35" s="147">
        <v>2.02004784394898</v>
      </c>
      <c r="G35" s="147">
        <v>2.8557795681035216</v>
      </c>
      <c r="H35" s="147">
        <v>2.0885162174175775</v>
      </c>
      <c r="I35" s="147">
        <v>1.2590524486102908</v>
      </c>
    </row>
    <row r="36" spans="3:9" x14ac:dyDescent="0.2">
      <c r="C36" s="92" t="s">
        <v>19</v>
      </c>
      <c r="D36" s="342" t="s">
        <v>1102</v>
      </c>
      <c r="E36" s="93"/>
      <c r="F36" s="93"/>
      <c r="G36" s="93"/>
      <c r="H36" s="93"/>
      <c r="I36" s="93"/>
    </row>
    <row r="37" spans="3:9" x14ac:dyDescent="0.2">
      <c r="C37" s="145" t="s">
        <v>20</v>
      </c>
      <c r="D37" s="340" t="s">
        <v>164</v>
      </c>
      <c r="E37" s="93">
        <v>2.9013688431264968</v>
      </c>
      <c r="F37" s="93">
        <v>2.7149119172513005</v>
      </c>
      <c r="G37" s="93">
        <v>3.1326385815953928</v>
      </c>
      <c r="H37" s="93">
        <v>2.4696461211397107</v>
      </c>
      <c r="I37" s="93">
        <v>1.8435787166548225</v>
      </c>
    </row>
    <row r="38" spans="3:9" x14ac:dyDescent="0.2">
      <c r="C38" s="145" t="s">
        <v>12</v>
      </c>
      <c r="D38" s="340" t="s">
        <v>298</v>
      </c>
      <c r="E38" s="93">
        <v>1.5491708956131489</v>
      </c>
      <c r="F38" s="93">
        <v>1.654858119150749</v>
      </c>
      <c r="G38" s="93">
        <v>1.8073614316991591</v>
      </c>
      <c r="H38" s="93">
        <v>2.0303538794731497</v>
      </c>
      <c r="I38" s="93">
        <v>2.1564212816436954</v>
      </c>
    </row>
    <row r="39" spans="3:9" x14ac:dyDescent="0.2">
      <c r="C39" s="145" t="s">
        <v>21</v>
      </c>
      <c r="D39" s="340" t="s">
        <v>165</v>
      </c>
      <c r="E39" s="93">
        <v>-0.45895859377732579</v>
      </c>
      <c r="F39" s="93">
        <v>-0.44368411443979849</v>
      </c>
      <c r="G39" s="93">
        <v>-1.0984768447642934</v>
      </c>
      <c r="H39" s="93">
        <v>-0.99864683509877339</v>
      </c>
      <c r="I39" s="93">
        <v>-1.3540208396607085</v>
      </c>
    </row>
    <row r="40" spans="3:9" x14ac:dyDescent="0.2">
      <c r="C40" s="145" t="s">
        <v>446</v>
      </c>
      <c r="D40" s="340" t="s">
        <v>447</v>
      </c>
      <c r="E40" s="93">
        <v>-2.3990740430639961</v>
      </c>
      <c r="F40" s="93">
        <v>-2.621975543864238</v>
      </c>
      <c r="G40" s="93">
        <v>-1.7300019397759963</v>
      </c>
      <c r="H40" s="93">
        <v>-1.7388518171002969</v>
      </c>
      <c r="I40" s="93">
        <v>-1.462019069450083</v>
      </c>
    </row>
    <row r="41" spans="3:9" ht="13.5" thickBot="1" x14ac:dyDescent="0.25">
      <c r="C41" s="338" t="s">
        <v>366</v>
      </c>
      <c r="D41" s="341" t="s">
        <v>367</v>
      </c>
      <c r="E41" s="339">
        <v>9.9196872124945878E-2</v>
      </c>
      <c r="F41" s="339">
        <v>0.71593746585096718</v>
      </c>
      <c r="G41" s="339">
        <v>0.74425833934925945</v>
      </c>
      <c r="H41" s="339">
        <v>0.3260148690037874</v>
      </c>
      <c r="I41" s="339">
        <v>7.5092359422564314E-2</v>
      </c>
    </row>
    <row r="42" spans="3:9" x14ac:dyDescent="0.2">
      <c r="I42" s="337" t="s">
        <v>0</v>
      </c>
    </row>
    <row r="43" spans="3:9" x14ac:dyDescent="0.2">
      <c r="I43" s="337" t="s">
        <v>195</v>
      </c>
    </row>
  </sheetData>
  <pageMargins left="0.7" right="0.7" top="0.75" bottom="0.75" header="0.3" footer="0.3"/>
  <pageSetup paperSize="9" orientation="portrait" r:id="rId1"/>
  <headerFooter>
    <oddFooter>&amp;L_x000D_&amp;1#&amp;"Calibri"&amp;10&amp;K000000 Interné</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71348-B5C1-49CA-908B-29F2B14E6D54}">
  <dimension ref="C1:AC35"/>
  <sheetViews>
    <sheetView showGridLines="0" zoomScaleNormal="100" workbookViewId="0"/>
  </sheetViews>
  <sheetFormatPr defaultColWidth="9" defaultRowHeight="12.75" x14ac:dyDescent="0.2"/>
  <cols>
    <col min="1" max="1" width="0.75" style="13" customWidth="1"/>
    <col min="2" max="2" width="16.875" style="13" customWidth="1"/>
    <col min="3" max="4" width="80.625" style="13" customWidth="1"/>
    <col min="5" max="29" width="5" style="13" customWidth="1"/>
    <col min="30" max="16384" width="9" style="13"/>
  </cols>
  <sheetData>
    <row r="1" spans="3:29" ht="4.5" customHeight="1" x14ac:dyDescent="0.2"/>
    <row r="2" spans="3:29" ht="45" customHeight="1" x14ac:dyDescent="0.2"/>
    <row r="3" spans="3:29" ht="13.5" thickBot="1" x14ac:dyDescent="0.25">
      <c r="C3" s="265" t="s">
        <v>1066</v>
      </c>
      <c r="D3" s="265" t="s">
        <v>1067</v>
      </c>
      <c r="E3" s="269"/>
      <c r="F3" s="269"/>
      <c r="G3" s="269"/>
      <c r="H3" s="269"/>
      <c r="I3" s="269"/>
      <c r="J3" s="269"/>
      <c r="K3" s="269"/>
      <c r="L3" s="269"/>
      <c r="M3" s="269"/>
      <c r="N3" s="269"/>
      <c r="O3" s="269"/>
      <c r="P3" s="269"/>
      <c r="Q3" s="269"/>
      <c r="R3" s="269"/>
      <c r="S3" s="269"/>
      <c r="T3" s="269"/>
      <c r="U3" s="269"/>
      <c r="V3" s="269"/>
      <c r="W3" s="269"/>
      <c r="X3" s="269"/>
      <c r="Y3" s="269"/>
      <c r="Z3" s="269"/>
      <c r="AA3" s="269"/>
      <c r="AB3" s="269"/>
      <c r="AC3" s="269"/>
    </row>
    <row r="4" spans="3:29" x14ac:dyDescent="0.2">
      <c r="C4" s="266"/>
      <c r="D4" s="266"/>
      <c r="E4" s="270">
        <v>2016</v>
      </c>
      <c r="F4" s="270">
        <v>2017</v>
      </c>
      <c r="G4" s="270">
        <v>2018</v>
      </c>
      <c r="H4" s="270">
        <v>2019</v>
      </c>
      <c r="I4" s="270">
        <v>2020</v>
      </c>
      <c r="J4" s="270">
        <v>2021</v>
      </c>
      <c r="K4" s="270">
        <v>2022</v>
      </c>
      <c r="L4" s="270">
        <v>2023</v>
      </c>
      <c r="M4" s="270">
        <v>2024</v>
      </c>
      <c r="N4" s="270">
        <v>2025</v>
      </c>
      <c r="O4" s="270">
        <v>2026</v>
      </c>
      <c r="P4" s="270">
        <v>2027</v>
      </c>
      <c r="Q4" s="270">
        <v>2028</v>
      </c>
      <c r="R4" s="270">
        <v>2029</v>
      </c>
      <c r="S4" s="270">
        <v>2030</v>
      </c>
      <c r="T4" s="270">
        <v>2031</v>
      </c>
      <c r="U4" s="270">
        <v>2032</v>
      </c>
      <c r="V4" s="270">
        <v>2033</v>
      </c>
      <c r="W4" s="270">
        <v>2034</v>
      </c>
      <c r="X4" s="270">
        <v>2035</v>
      </c>
      <c r="Y4" s="270">
        <v>2036</v>
      </c>
      <c r="Z4" s="270">
        <v>2037</v>
      </c>
      <c r="AA4" s="270">
        <v>2038</v>
      </c>
      <c r="AB4" s="270">
        <v>2039</v>
      </c>
      <c r="AC4" s="270">
        <v>2040</v>
      </c>
    </row>
    <row r="5" spans="3:29" x14ac:dyDescent="0.2">
      <c r="C5" s="267" t="s">
        <v>448</v>
      </c>
      <c r="D5" s="267" t="s">
        <v>450</v>
      </c>
      <c r="E5" s="271">
        <v>52.412725889252222</v>
      </c>
      <c r="F5" s="271">
        <v>51.544586132873327</v>
      </c>
      <c r="G5" s="271">
        <v>49.587096909993448</v>
      </c>
      <c r="H5" s="271">
        <v>48.234140122060388</v>
      </c>
      <c r="I5" s="271">
        <v>58.408150424600315</v>
      </c>
      <c r="J5" s="271">
        <v>60.216876236344937</v>
      </c>
      <c r="K5" s="271">
        <v>57.756194386642747</v>
      </c>
      <c r="L5" s="271">
        <v>55.757626650719594</v>
      </c>
      <c r="M5" s="271">
        <v>59.700733874664081</v>
      </c>
      <c r="N5" s="271">
        <v>61.392437848687351</v>
      </c>
      <c r="O5" s="271">
        <v>63.412485692825406</v>
      </c>
      <c r="P5" s="271">
        <v>66.268265260920487</v>
      </c>
      <c r="Q5" s="271">
        <v>69.16578451193331</v>
      </c>
      <c r="R5" s="271">
        <v>71.825252390761577</v>
      </c>
      <c r="S5" s="271">
        <v>74.004632030583721</v>
      </c>
      <c r="T5" s="271">
        <v>76.565363387379776</v>
      </c>
      <c r="U5" s="271">
        <v>79.0325137117309</v>
      </c>
      <c r="V5" s="271">
        <v>81.480998258003339</v>
      </c>
      <c r="W5" s="271">
        <v>83.962878172813063</v>
      </c>
      <c r="X5" s="271">
        <v>86.468199699850217</v>
      </c>
      <c r="Y5" s="271">
        <v>88.982789542256995</v>
      </c>
      <c r="Z5" s="271">
        <v>91.511849826179599</v>
      </c>
      <c r="AA5" s="271">
        <v>94.114932185110519</v>
      </c>
      <c r="AB5" s="271">
        <v>96.770140668093291</v>
      </c>
      <c r="AC5" s="271">
        <v>99.535525421637431</v>
      </c>
    </row>
    <row r="6" spans="3:29" x14ac:dyDescent="0.2">
      <c r="C6" s="32" t="s">
        <v>449</v>
      </c>
      <c r="D6" s="32" t="s">
        <v>451</v>
      </c>
      <c r="E6" s="272"/>
      <c r="F6" s="272"/>
      <c r="G6" s="272"/>
      <c r="H6" s="272"/>
      <c r="I6" s="272"/>
      <c r="J6" s="272"/>
      <c r="K6" s="272"/>
      <c r="L6" s="272"/>
      <c r="M6" s="272"/>
      <c r="N6" s="272"/>
      <c r="O6" s="272">
        <v>63.412485692636331</v>
      </c>
      <c r="P6" s="272">
        <v>66.268265260739852</v>
      </c>
      <c r="Q6" s="272">
        <v>68.35678147815743</v>
      </c>
      <c r="R6" s="272">
        <v>69.615833926767721</v>
      </c>
      <c r="S6" s="272">
        <v>70.074994888741287</v>
      </c>
      <c r="T6" s="272">
        <v>69.986007635799794</v>
      </c>
      <c r="U6" s="272">
        <v>69.236962646995252</v>
      </c>
      <c r="V6" s="272">
        <v>67.906011195992122</v>
      </c>
      <c r="W6" s="272">
        <v>66.100323720940452</v>
      </c>
      <c r="X6" s="272">
        <v>63.837298130050613</v>
      </c>
      <c r="Y6" s="272">
        <v>61.257777805452697</v>
      </c>
      <c r="Z6" s="272">
        <v>58.749365507489635</v>
      </c>
      <c r="AA6" s="272">
        <v>56.842668434105683</v>
      </c>
      <c r="AB6" s="272">
        <v>55.028607851515723</v>
      </c>
      <c r="AC6" s="272">
        <v>53.304738804748389</v>
      </c>
    </row>
    <row r="7" spans="3:29" x14ac:dyDescent="0.2">
      <c r="C7" s="32" t="s">
        <v>824</v>
      </c>
      <c r="D7" s="32" t="s">
        <v>826</v>
      </c>
      <c r="E7" s="272">
        <v>60</v>
      </c>
      <c r="F7" s="272">
        <v>60</v>
      </c>
      <c r="G7" s="272">
        <v>59</v>
      </c>
      <c r="H7" s="272">
        <v>58</v>
      </c>
      <c r="I7" s="272">
        <v>57</v>
      </c>
      <c r="J7" s="272">
        <v>56</v>
      </c>
      <c r="K7" s="272">
        <v>55</v>
      </c>
      <c r="L7" s="272">
        <v>54</v>
      </c>
      <c r="M7" s="272">
        <v>53</v>
      </c>
      <c r="N7" s="272">
        <v>52</v>
      </c>
      <c r="O7" s="272">
        <v>51</v>
      </c>
      <c r="P7" s="272">
        <v>50</v>
      </c>
      <c r="Q7" s="272">
        <v>50</v>
      </c>
      <c r="R7" s="272">
        <v>50</v>
      </c>
      <c r="S7" s="272">
        <v>50</v>
      </c>
      <c r="T7" s="272">
        <v>50</v>
      </c>
      <c r="U7" s="272">
        <v>50</v>
      </c>
      <c r="V7" s="272">
        <v>50</v>
      </c>
      <c r="W7" s="272">
        <v>50</v>
      </c>
      <c r="X7" s="272">
        <v>50</v>
      </c>
      <c r="Y7" s="272">
        <v>50</v>
      </c>
      <c r="Z7" s="272">
        <v>50</v>
      </c>
      <c r="AA7" s="272">
        <v>50</v>
      </c>
      <c r="AB7" s="272">
        <v>50</v>
      </c>
      <c r="AC7" s="272">
        <v>50</v>
      </c>
    </row>
    <row r="8" spans="3:29" ht="13.5" thickBot="1" x14ac:dyDescent="0.25">
      <c r="C8" s="268" t="s">
        <v>825</v>
      </c>
      <c r="D8" s="268" t="s">
        <v>827</v>
      </c>
      <c r="E8" s="273">
        <v>50</v>
      </c>
      <c r="F8" s="273">
        <v>50</v>
      </c>
      <c r="G8" s="273">
        <v>49</v>
      </c>
      <c r="H8" s="273">
        <v>48</v>
      </c>
      <c r="I8" s="273">
        <v>47</v>
      </c>
      <c r="J8" s="273">
        <v>46</v>
      </c>
      <c r="K8" s="273">
        <v>45</v>
      </c>
      <c r="L8" s="273">
        <v>44</v>
      </c>
      <c r="M8" s="273">
        <v>43</v>
      </c>
      <c r="N8" s="273">
        <v>42</v>
      </c>
      <c r="O8" s="273">
        <v>41</v>
      </c>
      <c r="P8" s="273">
        <v>40</v>
      </c>
      <c r="Q8" s="273">
        <v>40</v>
      </c>
      <c r="R8" s="273">
        <v>40</v>
      </c>
      <c r="S8" s="273">
        <v>40</v>
      </c>
      <c r="T8" s="273">
        <v>40</v>
      </c>
      <c r="U8" s="273">
        <v>40</v>
      </c>
      <c r="V8" s="273">
        <v>40</v>
      </c>
      <c r="W8" s="273">
        <v>40</v>
      </c>
      <c r="X8" s="273">
        <v>40</v>
      </c>
      <c r="Y8" s="273">
        <v>40</v>
      </c>
      <c r="Z8" s="273">
        <v>40</v>
      </c>
      <c r="AA8" s="273">
        <v>40</v>
      </c>
      <c r="AB8" s="273">
        <v>40</v>
      </c>
      <c r="AC8" s="273">
        <v>40</v>
      </c>
    </row>
    <row r="9" spans="3:29" x14ac:dyDescent="0.2">
      <c r="C9" s="274" t="s">
        <v>0</v>
      </c>
      <c r="D9" s="274" t="s">
        <v>195</v>
      </c>
    </row>
    <row r="23" spans="7:20" x14ac:dyDescent="0.2">
      <c r="G23" s="118"/>
      <c r="H23" s="118"/>
      <c r="I23" s="118"/>
      <c r="J23" s="118"/>
      <c r="L23" s="118"/>
      <c r="M23" s="118"/>
      <c r="N23" s="118"/>
      <c r="O23" s="118"/>
      <c r="P23" s="118"/>
      <c r="Q23" s="118"/>
      <c r="R23" s="118"/>
      <c r="S23" s="118"/>
      <c r="T23" s="118"/>
    </row>
    <row r="35" spans="3:4" ht="63.75" x14ac:dyDescent="0.2">
      <c r="C35" s="139" t="s">
        <v>621</v>
      </c>
      <c r="D35" s="139" t="s">
        <v>1133</v>
      </c>
    </row>
  </sheetData>
  <pageMargins left="0.7" right="0.7" top="0.75" bottom="0.75" header="0.3" footer="0.3"/>
  <pageSetup orientation="portrait" r:id="rId1"/>
  <headerFooter>
    <oddFooter>&amp;L_x000D_&amp;1#&amp;"Calibri"&amp;10&amp;K000000 Interné</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1:K14"/>
  <sheetViews>
    <sheetView showGridLines="0" zoomScaleNormal="100" workbookViewId="0"/>
  </sheetViews>
  <sheetFormatPr defaultColWidth="9" defaultRowHeight="12.75" x14ac:dyDescent="0.2"/>
  <cols>
    <col min="1" max="1" width="0.75" style="13" customWidth="1"/>
    <col min="2" max="2" width="16.875" style="13" customWidth="1"/>
    <col min="3" max="3" width="55.875" style="13" bestFit="1" customWidth="1"/>
    <col min="4" max="5" width="13.125" style="13" customWidth="1"/>
    <col min="6" max="6" width="13.125" style="13" bestFit="1" customWidth="1"/>
    <col min="7" max="7" width="9" style="13"/>
    <col min="8" max="8" width="57.25" style="13" bestFit="1" customWidth="1"/>
    <col min="9" max="11" width="13.125" style="13" customWidth="1"/>
    <col min="12" max="16384" width="9" style="13"/>
  </cols>
  <sheetData>
    <row r="1" spans="3:11" ht="4.5" customHeight="1" x14ac:dyDescent="0.2"/>
    <row r="2" spans="3:11" ht="45" customHeight="1" x14ac:dyDescent="0.2"/>
    <row r="3" spans="3:11" ht="13.5" thickBot="1" x14ac:dyDescent="0.25">
      <c r="C3" s="354" t="s">
        <v>1117</v>
      </c>
      <c r="D3" s="10"/>
      <c r="E3" s="10"/>
      <c r="F3" s="10"/>
      <c r="G3" s="10"/>
      <c r="H3" s="354" t="s">
        <v>1118</v>
      </c>
    </row>
    <row r="4" spans="3:11" ht="14.25" thickBot="1" x14ac:dyDescent="0.25">
      <c r="C4" s="347"/>
      <c r="D4" s="427">
        <v>2026</v>
      </c>
      <c r="E4" s="428" t="s">
        <v>1119</v>
      </c>
      <c r="F4" s="427" t="s">
        <v>271</v>
      </c>
      <c r="H4" s="347"/>
      <c r="I4" s="348">
        <v>2026</v>
      </c>
      <c r="J4" s="349" t="s">
        <v>1122</v>
      </c>
      <c r="K4" s="348" t="s">
        <v>295</v>
      </c>
    </row>
    <row r="5" spans="3:11" ht="14.25" thickBot="1" x14ac:dyDescent="0.25">
      <c r="C5" s="350" t="s">
        <v>272</v>
      </c>
      <c r="D5" s="429" t="s">
        <v>1120</v>
      </c>
      <c r="E5" s="430" t="s">
        <v>1120</v>
      </c>
      <c r="F5" s="431" t="s">
        <v>1121</v>
      </c>
      <c r="H5" s="350" t="s">
        <v>281</v>
      </c>
      <c r="I5" s="351" t="s">
        <v>1123</v>
      </c>
      <c r="J5" s="352" t="s">
        <v>1123</v>
      </c>
      <c r="K5" s="353" t="s">
        <v>1124</v>
      </c>
    </row>
    <row r="6" spans="3:11" ht="15" x14ac:dyDescent="0.2">
      <c r="C6" s="7" t="s">
        <v>273</v>
      </c>
      <c r="D6" s="432"/>
      <c r="E6" s="433"/>
      <c r="F6" s="432"/>
      <c r="H6" s="7" t="s">
        <v>296</v>
      </c>
      <c r="I6" s="8"/>
      <c r="J6" s="346"/>
      <c r="K6" s="8"/>
    </row>
    <row r="7" spans="3:11" ht="13.5" x14ac:dyDescent="0.2">
      <c r="C7" s="7" t="s">
        <v>274</v>
      </c>
      <c r="D7" s="432">
        <v>2.8</v>
      </c>
      <c r="E7" s="434">
        <v>3.4</v>
      </c>
      <c r="F7" s="432">
        <v>1.9</v>
      </c>
      <c r="H7" s="7" t="s">
        <v>282</v>
      </c>
      <c r="I7" s="8">
        <f>D7</f>
        <v>2.8</v>
      </c>
      <c r="J7" s="8">
        <f t="shared" ref="J7:K7" si="0">E7</f>
        <v>3.4</v>
      </c>
      <c r="K7" s="8">
        <f t="shared" si="0"/>
        <v>1.9</v>
      </c>
    </row>
    <row r="8" spans="3:11" ht="13.5" x14ac:dyDescent="0.2">
      <c r="C8" s="123" t="s">
        <v>275</v>
      </c>
      <c r="D8" s="435">
        <v>-2.1</v>
      </c>
      <c r="E8" s="436">
        <v>-2.6</v>
      </c>
      <c r="F8" s="435">
        <v>-1.2</v>
      </c>
      <c r="H8" s="123" t="s">
        <v>297</v>
      </c>
      <c r="I8" s="343">
        <f t="shared" ref="I8:I13" si="1">D8</f>
        <v>-2.1</v>
      </c>
      <c r="J8" s="344">
        <f t="shared" ref="J8:J13" si="2">E8</f>
        <v>-2.6</v>
      </c>
      <c r="K8" s="343">
        <f t="shared" ref="K8:K13" si="3">F8</f>
        <v>-1.2</v>
      </c>
    </row>
    <row r="9" spans="3:11" ht="13.5" x14ac:dyDescent="0.2">
      <c r="C9" s="7" t="s">
        <v>276</v>
      </c>
      <c r="D9" s="432">
        <v>0.9</v>
      </c>
      <c r="E9" s="434">
        <v>0.6</v>
      </c>
      <c r="F9" s="432">
        <v>0.6</v>
      </c>
      <c r="H9" s="7" t="s">
        <v>283</v>
      </c>
      <c r="I9" s="8">
        <f t="shared" si="1"/>
        <v>0.9</v>
      </c>
      <c r="J9" s="5">
        <f t="shared" si="2"/>
        <v>0.6</v>
      </c>
      <c r="K9" s="8">
        <f t="shared" si="3"/>
        <v>0.6</v>
      </c>
    </row>
    <row r="10" spans="3:11" ht="13.5" x14ac:dyDescent="0.2">
      <c r="C10" s="7" t="s">
        <v>277</v>
      </c>
      <c r="D10" s="432">
        <v>1</v>
      </c>
      <c r="E10" s="434">
        <v>0.9</v>
      </c>
      <c r="F10" s="432">
        <v>0.9</v>
      </c>
      <c r="H10" s="7" t="s">
        <v>284</v>
      </c>
      <c r="I10" s="8">
        <f t="shared" si="1"/>
        <v>1</v>
      </c>
      <c r="J10" s="5">
        <f t="shared" si="2"/>
        <v>0.9</v>
      </c>
      <c r="K10" s="8">
        <f t="shared" si="3"/>
        <v>0.9</v>
      </c>
    </row>
    <row r="11" spans="3:11" ht="13.5" x14ac:dyDescent="0.2">
      <c r="C11" s="7" t="s">
        <v>278</v>
      </c>
      <c r="D11" s="432">
        <v>1.1000000000000001</v>
      </c>
      <c r="E11" s="434">
        <v>1.1000000000000001</v>
      </c>
      <c r="F11" s="432">
        <v>1.1000000000000001</v>
      </c>
      <c r="H11" s="7" t="s">
        <v>285</v>
      </c>
      <c r="I11" s="8">
        <f t="shared" si="1"/>
        <v>1.1000000000000001</v>
      </c>
      <c r="J11" s="5">
        <f t="shared" si="2"/>
        <v>1.1000000000000001</v>
      </c>
      <c r="K11" s="8">
        <f t="shared" si="3"/>
        <v>1.1000000000000001</v>
      </c>
    </row>
    <row r="12" spans="3:11" ht="13.5" x14ac:dyDescent="0.2">
      <c r="C12" s="7" t="s">
        <v>279</v>
      </c>
      <c r="D12" s="432">
        <v>0.2</v>
      </c>
      <c r="E12" s="434">
        <v>0.1</v>
      </c>
      <c r="F12" s="432">
        <v>0.1</v>
      </c>
      <c r="H12" s="7" t="s">
        <v>286</v>
      </c>
      <c r="I12" s="8">
        <f t="shared" si="1"/>
        <v>0.2</v>
      </c>
      <c r="J12" s="5">
        <f t="shared" si="2"/>
        <v>0.1</v>
      </c>
      <c r="K12" s="8">
        <f t="shared" si="3"/>
        <v>0.1</v>
      </c>
    </row>
    <row r="13" spans="3:11" ht="14.25" thickBot="1" x14ac:dyDescent="0.25">
      <c r="C13" s="345" t="s">
        <v>280</v>
      </c>
      <c r="D13" s="437">
        <v>0.4</v>
      </c>
      <c r="E13" s="438">
        <v>0.3</v>
      </c>
      <c r="F13" s="437">
        <v>0.3</v>
      </c>
      <c r="H13" s="324" t="s">
        <v>287</v>
      </c>
      <c r="I13" s="80">
        <f t="shared" si="1"/>
        <v>0.4</v>
      </c>
      <c r="J13" s="121">
        <f t="shared" si="2"/>
        <v>0.3</v>
      </c>
      <c r="K13" s="80">
        <f t="shared" si="3"/>
        <v>0.3</v>
      </c>
    </row>
    <row r="14" spans="3:11" x14ac:dyDescent="0.2">
      <c r="F14" s="79" t="s">
        <v>0</v>
      </c>
      <c r="K14" s="79" t="s">
        <v>195</v>
      </c>
    </row>
  </sheetData>
  <pageMargins left="0.7" right="0.7" top="0.75" bottom="0.75" header="0.3" footer="0.3"/>
  <pageSetup paperSize="0" orientation="portrait" horizontalDpi="0" verticalDpi="0" copies="0"/>
  <headerFooter>
    <oddFooter>&amp;L_x000D_&amp;1#&amp;"Calibri"&amp;10&amp;K000000 Interné</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7BC3-09A6-4CF9-A80A-22D36060456A}">
  <dimension ref="C1:N138"/>
  <sheetViews>
    <sheetView showGridLines="0" zoomScaleNormal="100" workbookViewId="0"/>
  </sheetViews>
  <sheetFormatPr defaultColWidth="9" defaultRowHeight="12.75" x14ac:dyDescent="0.2"/>
  <cols>
    <col min="1" max="1" width="0.75" style="13" customWidth="1"/>
    <col min="2" max="2" width="16.875" style="13" customWidth="1"/>
    <col min="3" max="3" width="31.125" style="13" bestFit="1" customWidth="1"/>
    <col min="4" max="4" width="46.625" style="13" bestFit="1" customWidth="1"/>
    <col min="5" max="5" width="49" style="157" customWidth="1"/>
    <col min="6" max="6" width="7.75" style="13" bestFit="1" customWidth="1"/>
    <col min="7" max="7" width="8.125" style="13" bestFit="1" customWidth="1"/>
    <col min="8" max="8" width="9" style="13" customWidth="1"/>
    <col min="9" max="9" width="32.625" style="13" customWidth="1"/>
    <col min="10" max="10" width="46.125" style="13" customWidth="1"/>
    <col min="11" max="11" width="42.625" style="13" customWidth="1"/>
    <col min="12" max="16384" width="9" style="13"/>
  </cols>
  <sheetData>
    <row r="1" spans="3:14" ht="4.5" customHeight="1" x14ac:dyDescent="0.2"/>
    <row r="2" spans="3:14" ht="45" customHeight="1" x14ac:dyDescent="0.2"/>
    <row r="3" spans="3:14" ht="13.5" customHeight="1" thickBot="1" x14ac:dyDescent="0.25">
      <c r="C3" s="10" t="s">
        <v>1065</v>
      </c>
      <c r="D3" s="10"/>
      <c r="E3" s="10"/>
      <c r="F3" s="10"/>
      <c r="G3" s="10"/>
      <c r="I3" s="10" t="s">
        <v>1064</v>
      </c>
      <c r="J3" s="10"/>
      <c r="K3" s="10"/>
      <c r="L3" s="10"/>
      <c r="M3" s="10"/>
      <c r="N3" s="10"/>
    </row>
    <row r="4" spans="3:14" ht="13.5" customHeight="1" thickBot="1" x14ac:dyDescent="0.25">
      <c r="C4" s="150"/>
      <c r="D4" s="446" t="s">
        <v>550</v>
      </c>
      <c r="E4" s="446" t="s">
        <v>486</v>
      </c>
      <c r="F4" s="446" t="s">
        <v>426</v>
      </c>
      <c r="G4" s="446" t="s">
        <v>427</v>
      </c>
      <c r="I4" s="449"/>
      <c r="J4" s="446" t="s">
        <v>465</v>
      </c>
      <c r="K4" s="446" t="s">
        <v>464</v>
      </c>
      <c r="L4" s="446" t="s">
        <v>426</v>
      </c>
      <c r="M4" s="446" t="s">
        <v>427</v>
      </c>
      <c r="N4" s="84"/>
    </row>
    <row r="5" spans="3:14" ht="13.5" customHeight="1" thickBot="1" x14ac:dyDescent="0.25">
      <c r="C5" s="150"/>
      <c r="D5" s="447"/>
      <c r="E5" s="448"/>
      <c r="F5" s="448"/>
      <c r="G5" s="448"/>
      <c r="I5" s="450"/>
      <c r="J5" s="448"/>
      <c r="K5" s="448"/>
      <c r="L5" s="448"/>
      <c r="M5" s="448"/>
      <c r="N5" s="10"/>
    </row>
    <row r="6" spans="3:14" ht="12.75" customHeight="1" x14ac:dyDescent="0.2">
      <c r="C6" s="451" t="s">
        <v>487</v>
      </c>
      <c r="D6" s="454" t="s">
        <v>634</v>
      </c>
      <c r="E6" s="456" t="s">
        <v>689</v>
      </c>
      <c r="F6" s="458" t="s">
        <v>194</v>
      </c>
      <c r="G6" s="460" t="s">
        <v>635</v>
      </c>
      <c r="I6" s="451" t="s">
        <v>466</v>
      </c>
      <c r="J6" s="462" t="s">
        <v>636</v>
      </c>
      <c r="K6" s="463" t="s">
        <v>762</v>
      </c>
      <c r="L6" s="458" t="s">
        <v>194</v>
      </c>
      <c r="M6" s="460" t="s">
        <v>635</v>
      </c>
    </row>
    <row r="7" spans="3:14" ht="74.25" customHeight="1" thickBot="1" x14ac:dyDescent="0.25">
      <c r="C7" s="452"/>
      <c r="D7" s="455"/>
      <c r="E7" s="457"/>
      <c r="F7" s="459"/>
      <c r="G7" s="461"/>
      <c r="I7" s="452"/>
      <c r="J7" s="455"/>
      <c r="K7" s="457"/>
      <c r="L7" s="459"/>
      <c r="M7" s="461"/>
    </row>
    <row r="8" spans="3:14" ht="15" customHeight="1" x14ac:dyDescent="0.2">
      <c r="C8" s="452"/>
      <c r="D8" s="464" t="s">
        <v>637</v>
      </c>
      <c r="E8" s="456" t="s">
        <v>690</v>
      </c>
      <c r="F8" s="458" t="s">
        <v>194</v>
      </c>
      <c r="G8" s="460" t="s">
        <v>635</v>
      </c>
      <c r="I8" s="452"/>
      <c r="J8" s="464" t="s">
        <v>638</v>
      </c>
      <c r="K8" s="456" t="s">
        <v>763</v>
      </c>
      <c r="L8" s="458" t="s">
        <v>194</v>
      </c>
      <c r="M8" s="460" t="s">
        <v>635</v>
      </c>
    </row>
    <row r="9" spans="3:14" ht="82.5" customHeight="1" thickBot="1" x14ac:dyDescent="0.25">
      <c r="C9" s="452"/>
      <c r="D9" s="455"/>
      <c r="E9" s="465"/>
      <c r="F9" s="459"/>
      <c r="G9" s="461"/>
      <c r="I9" s="452"/>
      <c r="J9" s="455"/>
      <c r="K9" s="465"/>
      <c r="L9" s="459"/>
      <c r="M9" s="461"/>
    </row>
    <row r="10" spans="3:14" ht="15" customHeight="1" x14ac:dyDescent="0.2">
      <c r="C10" s="452"/>
      <c r="D10" s="464" t="s">
        <v>639</v>
      </c>
      <c r="E10" s="456" t="s">
        <v>640</v>
      </c>
      <c r="F10" s="458" t="s">
        <v>194</v>
      </c>
      <c r="G10" s="460" t="s">
        <v>635</v>
      </c>
      <c r="I10" s="452"/>
      <c r="J10" s="464" t="s">
        <v>641</v>
      </c>
      <c r="K10" s="456" t="s">
        <v>764</v>
      </c>
      <c r="L10" s="458" t="s">
        <v>194</v>
      </c>
      <c r="M10" s="460" t="s">
        <v>635</v>
      </c>
    </row>
    <row r="11" spans="3:14" ht="40.5" customHeight="1" thickBot="1" x14ac:dyDescent="0.25">
      <c r="C11" s="452"/>
      <c r="D11" s="455"/>
      <c r="E11" s="465"/>
      <c r="F11" s="459"/>
      <c r="G11" s="461"/>
      <c r="I11" s="452"/>
      <c r="J11" s="455"/>
      <c r="K11" s="465"/>
      <c r="L11" s="459"/>
      <c r="M11" s="461"/>
    </row>
    <row r="12" spans="3:14" ht="15.75" customHeight="1" x14ac:dyDescent="0.2">
      <c r="C12" s="452"/>
      <c r="D12" s="454" t="s">
        <v>642</v>
      </c>
      <c r="E12" s="456" t="s">
        <v>498</v>
      </c>
      <c r="F12" s="466" t="s">
        <v>194</v>
      </c>
      <c r="G12" s="467"/>
      <c r="I12" s="452"/>
      <c r="J12" s="464" t="s">
        <v>643</v>
      </c>
      <c r="K12" s="456" t="s">
        <v>765</v>
      </c>
      <c r="L12" s="466" t="s">
        <v>194</v>
      </c>
      <c r="M12" s="467"/>
    </row>
    <row r="13" spans="3:14" ht="42" customHeight="1" thickBot="1" x14ac:dyDescent="0.25">
      <c r="C13" s="453"/>
      <c r="D13" s="455"/>
      <c r="E13" s="465"/>
      <c r="F13" s="459"/>
      <c r="G13" s="461"/>
      <c r="I13" s="453"/>
      <c r="J13" s="455"/>
      <c r="K13" s="465"/>
      <c r="L13" s="459"/>
      <c r="M13" s="461"/>
    </row>
    <row r="14" spans="3:14" ht="45" customHeight="1" x14ac:dyDescent="0.2">
      <c r="C14" s="470" t="s">
        <v>499</v>
      </c>
      <c r="D14" s="468" t="s">
        <v>644</v>
      </c>
      <c r="E14" s="456" t="s">
        <v>645</v>
      </c>
      <c r="F14" s="458" t="s">
        <v>426</v>
      </c>
      <c r="G14" s="460" t="s">
        <v>646</v>
      </c>
      <c r="I14" s="470" t="s">
        <v>467</v>
      </c>
      <c r="J14" s="468" t="s">
        <v>647</v>
      </c>
      <c r="K14" s="456" t="s">
        <v>766</v>
      </c>
      <c r="L14" s="458" t="s">
        <v>426</v>
      </c>
      <c r="M14" s="460" t="s">
        <v>646</v>
      </c>
    </row>
    <row r="15" spans="3:14" ht="45" customHeight="1" thickBot="1" x14ac:dyDescent="0.25">
      <c r="C15" s="471"/>
      <c r="D15" s="469"/>
      <c r="E15" s="465"/>
      <c r="F15" s="459"/>
      <c r="G15" s="461"/>
      <c r="I15" s="471"/>
      <c r="J15" s="469"/>
      <c r="K15" s="465"/>
      <c r="L15" s="459"/>
      <c r="M15" s="461"/>
    </row>
    <row r="16" spans="3:14" ht="45" customHeight="1" x14ac:dyDescent="0.2">
      <c r="C16" s="471"/>
      <c r="D16" s="468" t="s">
        <v>648</v>
      </c>
      <c r="E16" s="456" t="s">
        <v>649</v>
      </c>
      <c r="F16" s="458" t="s">
        <v>194</v>
      </c>
      <c r="G16" s="460" t="s">
        <v>646</v>
      </c>
      <c r="I16" s="471"/>
      <c r="J16" s="468" t="s">
        <v>650</v>
      </c>
      <c r="K16" s="456" t="s">
        <v>767</v>
      </c>
      <c r="L16" s="458" t="s">
        <v>194</v>
      </c>
      <c r="M16" s="460" t="s">
        <v>646</v>
      </c>
    </row>
    <row r="17" spans="3:13" ht="45" customHeight="1" thickBot="1" x14ac:dyDescent="0.25">
      <c r="C17" s="471"/>
      <c r="D17" s="469"/>
      <c r="E17" s="465"/>
      <c r="F17" s="459"/>
      <c r="G17" s="461"/>
      <c r="I17" s="471"/>
      <c r="J17" s="469"/>
      <c r="K17" s="465"/>
      <c r="L17" s="459"/>
      <c r="M17" s="461"/>
    </row>
    <row r="18" spans="3:13" ht="45" customHeight="1" x14ac:dyDescent="0.2">
      <c r="C18" s="471"/>
      <c r="D18" s="468" t="s">
        <v>651</v>
      </c>
      <c r="E18" s="456" t="s">
        <v>691</v>
      </c>
      <c r="F18" s="458" t="s">
        <v>194</v>
      </c>
      <c r="G18" s="460" t="s">
        <v>652</v>
      </c>
      <c r="I18" s="471"/>
      <c r="J18" s="468" t="s">
        <v>653</v>
      </c>
      <c r="K18" s="456" t="s">
        <v>654</v>
      </c>
      <c r="L18" s="458" t="s">
        <v>194</v>
      </c>
      <c r="M18" s="460" t="s">
        <v>652</v>
      </c>
    </row>
    <row r="19" spans="3:13" ht="45" customHeight="1" thickBot="1" x14ac:dyDescent="0.25">
      <c r="C19" s="471"/>
      <c r="D19" s="469"/>
      <c r="E19" s="465"/>
      <c r="F19" s="459"/>
      <c r="G19" s="461"/>
      <c r="I19" s="471"/>
      <c r="J19" s="469"/>
      <c r="K19" s="465"/>
      <c r="L19" s="459"/>
      <c r="M19" s="461"/>
    </row>
    <row r="20" spans="3:13" ht="45" customHeight="1" x14ac:dyDescent="0.2">
      <c r="C20" s="471"/>
      <c r="D20" s="468" t="s">
        <v>655</v>
      </c>
      <c r="E20" s="456" t="s">
        <v>804</v>
      </c>
      <c r="F20" s="458" t="s">
        <v>194</v>
      </c>
      <c r="G20" s="458" t="s">
        <v>646</v>
      </c>
      <c r="I20" s="471"/>
      <c r="J20" s="468" t="s">
        <v>656</v>
      </c>
      <c r="K20" s="456" t="s">
        <v>805</v>
      </c>
      <c r="L20" s="458" t="s">
        <v>194</v>
      </c>
      <c r="M20" s="458" t="s">
        <v>646</v>
      </c>
    </row>
    <row r="21" spans="3:13" ht="45" customHeight="1" thickBot="1" x14ac:dyDescent="0.25">
      <c r="C21" s="471"/>
      <c r="D21" s="469" t="s">
        <v>504</v>
      </c>
      <c r="E21" s="465"/>
      <c r="F21" s="459"/>
      <c r="G21" s="459"/>
      <c r="I21" s="471"/>
      <c r="J21" s="469" t="s">
        <v>504</v>
      </c>
      <c r="K21" s="465"/>
      <c r="L21" s="459"/>
      <c r="M21" s="459"/>
    </row>
    <row r="22" spans="3:13" ht="45" customHeight="1" x14ac:dyDescent="0.2">
      <c r="C22" s="471"/>
      <c r="D22" s="468" t="s">
        <v>657</v>
      </c>
      <c r="E22" s="456" t="s">
        <v>692</v>
      </c>
      <c r="F22" s="472" t="s">
        <v>194</v>
      </c>
      <c r="G22" s="458" t="s">
        <v>652</v>
      </c>
      <c r="I22" s="471"/>
      <c r="J22" s="468" t="s">
        <v>658</v>
      </c>
      <c r="K22" s="456" t="s">
        <v>768</v>
      </c>
      <c r="L22" s="472" t="s">
        <v>194</v>
      </c>
      <c r="M22" s="458" t="s">
        <v>652</v>
      </c>
    </row>
    <row r="23" spans="3:13" ht="45" customHeight="1" thickBot="1" x14ac:dyDescent="0.25">
      <c r="C23" s="471"/>
      <c r="D23" s="469" t="s">
        <v>506</v>
      </c>
      <c r="E23" s="465"/>
      <c r="F23" s="473"/>
      <c r="G23" s="466"/>
      <c r="I23" s="471"/>
      <c r="J23" s="469" t="s">
        <v>506</v>
      </c>
      <c r="K23" s="465"/>
      <c r="L23" s="473"/>
      <c r="M23" s="466"/>
    </row>
    <row r="24" spans="3:13" ht="45" customHeight="1" x14ac:dyDescent="0.2">
      <c r="C24" s="471"/>
      <c r="D24" s="468" t="s">
        <v>694</v>
      </c>
      <c r="E24" s="456" t="s">
        <v>687</v>
      </c>
      <c r="F24" s="472" t="s">
        <v>194</v>
      </c>
      <c r="G24" s="458" t="s">
        <v>646</v>
      </c>
      <c r="I24" s="471"/>
      <c r="J24" s="468" t="s">
        <v>733</v>
      </c>
      <c r="K24" s="456" t="s">
        <v>769</v>
      </c>
      <c r="L24" s="472" t="s">
        <v>194</v>
      </c>
      <c r="M24" s="458" t="s">
        <v>646</v>
      </c>
    </row>
    <row r="25" spans="3:13" ht="45" customHeight="1" thickBot="1" x14ac:dyDescent="0.25">
      <c r="C25" s="471"/>
      <c r="D25" s="469" t="s">
        <v>508</v>
      </c>
      <c r="E25" s="465"/>
      <c r="F25" s="473"/>
      <c r="G25" s="459" t="s">
        <v>430</v>
      </c>
      <c r="I25" s="471"/>
      <c r="J25" s="469" t="s">
        <v>508</v>
      </c>
      <c r="K25" s="465"/>
      <c r="L25" s="473"/>
      <c r="M25" s="459" t="s">
        <v>430</v>
      </c>
    </row>
    <row r="26" spans="3:13" ht="45" customHeight="1" x14ac:dyDescent="0.2">
      <c r="C26" s="471"/>
      <c r="D26" s="468" t="s">
        <v>695</v>
      </c>
      <c r="E26" s="476" t="s">
        <v>693</v>
      </c>
      <c r="F26" s="474" t="s">
        <v>426</v>
      </c>
      <c r="G26" s="458" t="s">
        <v>646</v>
      </c>
      <c r="I26" s="471"/>
      <c r="J26" s="468" t="s">
        <v>734</v>
      </c>
      <c r="K26" s="456" t="s">
        <v>1141</v>
      </c>
      <c r="L26" s="474" t="s">
        <v>426</v>
      </c>
      <c r="M26" s="458" t="s">
        <v>646</v>
      </c>
    </row>
    <row r="27" spans="3:13" ht="81.75" customHeight="1" thickBot="1" x14ac:dyDescent="0.25">
      <c r="C27" s="471"/>
      <c r="D27" s="469"/>
      <c r="E27" s="477"/>
      <c r="F27" s="475"/>
      <c r="G27" s="459" t="s">
        <v>430</v>
      </c>
      <c r="I27" s="471"/>
      <c r="J27" s="469"/>
      <c r="K27" s="465"/>
      <c r="L27" s="475"/>
      <c r="M27" s="459" t="s">
        <v>430</v>
      </c>
    </row>
    <row r="28" spans="3:13" ht="45" customHeight="1" x14ac:dyDescent="0.2">
      <c r="C28" s="471"/>
      <c r="D28" s="468" t="s">
        <v>696</v>
      </c>
      <c r="E28" s="476" t="s">
        <v>659</v>
      </c>
      <c r="F28" s="474" t="s">
        <v>426</v>
      </c>
      <c r="G28" s="458" t="s">
        <v>646</v>
      </c>
      <c r="I28" s="471"/>
      <c r="J28" s="468" t="s">
        <v>735</v>
      </c>
      <c r="K28" s="456" t="s">
        <v>770</v>
      </c>
      <c r="L28" s="474" t="s">
        <v>426</v>
      </c>
      <c r="M28" s="458" t="s">
        <v>646</v>
      </c>
    </row>
    <row r="29" spans="3:13" ht="45" customHeight="1" thickBot="1" x14ac:dyDescent="0.25">
      <c r="C29" s="471"/>
      <c r="D29" s="469"/>
      <c r="E29" s="477"/>
      <c r="F29" s="475"/>
      <c r="G29" s="459" t="s">
        <v>430</v>
      </c>
      <c r="I29" s="471"/>
      <c r="J29" s="469"/>
      <c r="K29" s="465"/>
      <c r="L29" s="475"/>
      <c r="M29" s="459" t="s">
        <v>430</v>
      </c>
    </row>
    <row r="30" spans="3:13" ht="45" customHeight="1" x14ac:dyDescent="0.2">
      <c r="C30" s="471"/>
      <c r="D30" s="468" t="s">
        <v>697</v>
      </c>
      <c r="E30" s="476" t="s">
        <v>688</v>
      </c>
      <c r="F30" s="474" t="s">
        <v>426</v>
      </c>
      <c r="G30" s="458" t="s">
        <v>646</v>
      </c>
      <c r="I30" s="471"/>
      <c r="J30" s="468" t="s">
        <v>736</v>
      </c>
      <c r="K30" s="456" t="s">
        <v>771</v>
      </c>
      <c r="L30" s="474" t="s">
        <v>426</v>
      </c>
      <c r="M30" s="458" t="s">
        <v>646</v>
      </c>
    </row>
    <row r="31" spans="3:13" ht="45" customHeight="1" thickBot="1" x14ac:dyDescent="0.25">
      <c r="C31" s="471"/>
      <c r="D31" s="469"/>
      <c r="E31" s="477"/>
      <c r="F31" s="475"/>
      <c r="G31" s="459" t="s">
        <v>430</v>
      </c>
      <c r="I31" s="471"/>
      <c r="J31" s="469"/>
      <c r="K31" s="465"/>
      <c r="L31" s="475"/>
      <c r="M31" s="459" t="s">
        <v>430</v>
      </c>
    </row>
    <row r="32" spans="3:13" ht="45" customHeight="1" x14ac:dyDescent="0.2">
      <c r="C32" s="471"/>
      <c r="D32" s="468" t="s">
        <v>698</v>
      </c>
      <c r="E32" s="479" t="s">
        <v>660</v>
      </c>
      <c r="F32" s="458" t="s">
        <v>194</v>
      </c>
      <c r="G32" s="460" t="s">
        <v>646</v>
      </c>
      <c r="I32" s="471"/>
      <c r="J32" s="468" t="s">
        <v>737</v>
      </c>
      <c r="K32" s="479" t="s">
        <v>772</v>
      </c>
      <c r="L32" s="458" t="s">
        <v>194</v>
      </c>
      <c r="M32" s="460" t="s">
        <v>646</v>
      </c>
    </row>
    <row r="33" spans="3:13" ht="27.75" customHeight="1" x14ac:dyDescent="0.2">
      <c r="C33" s="471"/>
      <c r="D33" s="478"/>
      <c r="E33" s="480"/>
      <c r="F33" s="466"/>
      <c r="G33" s="467"/>
      <c r="I33" s="471"/>
      <c r="J33" s="478"/>
      <c r="K33" s="480"/>
      <c r="L33" s="466"/>
      <c r="M33" s="467"/>
    </row>
    <row r="34" spans="3:13" ht="12.75" hidden="1" customHeight="1" x14ac:dyDescent="0.2">
      <c r="C34" s="471"/>
      <c r="D34" s="478"/>
      <c r="E34" s="480"/>
      <c r="F34" s="466"/>
      <c r="G34" s="467"/>
      <c r="I34" s="471"/>
      <c r="J34" s="478"/>
      <c r="K34" s="480"/>
      <c r="L34" s="466"/>
      <c r="M34" s="467"/>
    </row>
    <row r="35" spans="3:13" ht="5.25" customHeight="1" x14ac:dyDescent="0.2">
      <c r="C35" s="471"/>
      <c r="D35" s="478"/>
      <c r="E35" s="480"/>
      <c r="F35" s="466"/>
      <c r="G35" s="467"/>
      <c r="I35" s="471"/>
      <c r="J35" s="478"/>
      <c r="K35" s="480"/>
      <c r="L35" s="466"/>
      <c r="M35" s="467"/>
    </row>
    <row r="36" spans="3:13" ht="13.5" thickBot="1" x14ac:dyDescent="0.25">
      <c r="C36" s="471"/>
      <c r="D36" s="469"/>
      <c r="E36" s="481"/>
      <c r="F36" s="459"/>
      <c r="G36" s="461"/>
      <c r="I36" s="471"/>
      <c r="J36" s="469"/>
      <c r="K36" s="481"/>
      <c r="L36" s="459"/>
      <c r="M36" s="461"/>
    </row>
    <row r="37" spans="3:13" ht="6" customHeight="1" x14ac:dyDescent="0.2">
      <c r="C37" s="471"/>
      <c r="D37" s="468" t="s">
        <v>699</v>
      </c>
      <c r="E37" s="479" t="s">
        <v>516</v>
      </c>
      <c r="F37" s="458" t="s">
        <v>426</v>
      </c>
      <c r="G37" s="460" t="s">
        <v>646</v>
      </c>
      <c r="I37" s="471"/>
      <c r="J37" s="468" t="s">
        <v>738</v>
      </c>
      <c r="K37" s="479" t="s">
        <v>1142</v>
      </c>
      <c r="L37" s="458" t="s">
        <v>426</v>
      </c>
      <c r="M37" s="460" t="s">
        <v>646</v>
      </c>
    </row>
    <row r="38" spans="3:13" ht="45" customHeight="1" x14ac:dyDescent="0.2">
      <c r="C38" s="471"/>
      <c r="D38" s="478"/>
      <c r="E38" s="480"/>
      <c r="F38" s="466"/>
      <c r="G38" s="467"/>
      <c r="I38" s="471"/>
      <c r="J38" s="478"/>
      <c r="K38" s="480"/>
      <c r="L38" s="466"/>
      <c r="M38" s="467"/>
    </row>
    <row r="39" spans="3:13" ht="45" customHeight="1" thickBot="1" x14ac:dyDescent="0.25">
      <c r="C39" s="471"/>
      <c r="D39" s="469"/>
      <c r="E39" s="481"/>
      <c r="F39" s="459"/>
      <c r="G39" s="461"/>
      <c r="I39" s="471"/>
      <c r="J39" s="469"/>
      <c r="K39" s="480"/>
      <c r="L39" s="459"/>
      <c r="M39" s="461"/>
    </row>
    <row r="40" spans="3:13" ht="45" customHeight="1" x14ac:dyDescent="0.2">
      <c r="C40" s="482" t="s">
        <v>661</v>
      </c>
      <c r="D40" s="468" t="s">
        <v>700</v>
      </c>
      <c r="E40" s="456" t="s">
        <v>723</v>
      </c>
      <c r="F40" s="458" t="s">
        <v>426</v>
      </c>
      <c r="G40" s="460" t="s">
        <v>662</v>
      </c>
      <c r="I40" s="482" t="s">
        <v>468</v>
      </c>
      <c r="J40" s="468" t="s">
        <v>747</v>
      </c>
      <c r="K40" s="456" t="s">
        <v>773</v>
      </c>
      <c r="L40" s="458" t="s">
        <v>426</v>
      </c>
      <c r="M40" s="460" t="s">
        <v>662</v>
      </c>
    </row>
    <row r="41" spans="3:13" ht="45" customHeight="1" x14ac:dyDescent="0.2">
      <c r="C41" s="482"/>
      <c r="D41" s="478"/>
      <c r="E41" s="484"/>
      <c r="F41" s="466"/>
      <c r="G41" s="467"/>
      <c r="I41" s="482"/>
      <c r="J41" s="478"/>
      <c r="K41" s="484"/>
      <c r="L41" s="466"/>
      <c r="M41" s="467"/>
    </row>
    <row r="42" spans="3:13" ht="45" customHeight="1" thickBot="1" x14ac:dyDescent="0.25">
      <c r="C42" s="482"/>
      <c r="D42" s="469"/>
      <c r="E42" s="465"/>
      <c r="F42" s="459"/>
      <c r="G42" s="461"/>
      <c r="I42" s="482"/>
      <c r="J42" s="469"/>
      <c r="K42" s="465"/>
      <c r="L42" s="459"/>
      <c r="M42" s="461"/>
    </row>
    <row r="43" spans="3:13" ht="45" customHeight="1" x14ac:dyDescent="0.2">
      <c r="C43" s="482"/>
      <c r="D43" s="485" t="s">
        <v>701</v>
      </c>
      <c r="E43" s="456" t="s">
        <v>519</v>
      </c>
      <c r="F43" s="474" t="s">
        <v>426</v>
      </c>
      <c r="G43" s="487" t="s">
        <v>662</v>
      </c>
      <c r="I43" s="482"/>
      <c r="J43" s="485" t="s">
        <v>748</v>
      </c>
      <c r="K43" s="456" t="s">
        <v>774</v>
      </c>
      <c r="L43" s="474" t="s">
        <v>426</v>
      </c>
      <c r="M43" s="487" t="s">
        <v>662</v>
      </c>
    </row>
    <row r="44" spans="3:13" ht="45" customHeight="1" thickBot="1" x14ac:dyDescent="0.25">
      <c r="C44" s="482"/>
      <c r="D44" s="486"/>
      <c r="E44" s="465"/>
      <c r="F44" s="475"/>
      <c r="G44" s="488"/>
      <c r="I44" s="482"/>
      <c r="J44" s="486"/>
      <c r="K44" s="465"/>
      <c r="L44" s="475"/>
      <c r="M44" s="488"/>
    </row>
    <row r="45" spans="3:13" ht="45" customHeight="1" x14ac:dyDescent="0.2">
      <c r="C45" s="482"/>
      <c r="D45" s="485" t="s">
        <v>702</v>
      </c>
      <c r="E45" s="456" t="s">
        <v>663</v>
      </c>
      <c r="F45" s="458" t="s">
        <v>194</v>
      </c>
      <c r="G45" s="460" t="s">
        <v>662</v>
      </c>
      <c r="I45" s="482"/>
      <c r="J45" s="485" t="s">
        <v>749</v>
      </c>
      <c r="K45" s="456" t="s">
        <v>775</v>
      </c>
      <c r="L45" s="458" t="s">
        <v>194</v>
      </c>
      <c r="M45" s="460" t="s">
        <v>662</v>
      </c>
    </row>
    <row r="46" spans="3:13" ht="45" customHeight="1" x14ac:dyDescent="0.2">
      <c r="C46" s="482"/>
      <c r="D46" s="478"/>
      <c r="E46" s="484"/>
      <c r="F46" s="466"/>
      <c r="G46" s="467"/>
      <c r="I46" s="482"/>
      <c r="J46" s="478"/>
      <c r="K46" s="484"/>
      <c r="L46" s="466"/>
      <c r="M46" s="467"/>
    </row>
    <row r="47" spans="3:13" ht="0.75" customHeight="1" thickBot="1" x14ac:dyDescent="0.25">
      <c r="C47" s="482"/>
      <c r="D47" s="486"/>
      <c r="E47" s="465"/>
      <c r="F47" s="459"/>
      <c r="G47" s="461"/>
      <c r="I47" s="482"/>
      <c r="J47" s="486"/>
      <c r="K47" s="465"/>
      <c r="L47" s="459"/>
      <c r="M47" s="461"/>
    </row>
    <row r="48" spans="3:13" ht="45" customHeight="1" x14ac:dyDescent="0.2">
      <c r="C48" s="482"/>
      <c r="D48" s="485" t="s">
        <v>715</v>
      </c>
      <c r="E48" s="456" t="s">
        <v>914</v>
      </c>
      <c r="F48" s="458" t="s">
        <v>194</v>
      </c>
      <c r="G48" s="460" t="s">
        <v>664</v>
      </c>
      <c r="I48" s="482"/>
      <c r="J48" s="485" t="s">
        <v>750</v>
      </c>
      <c r="K48" s="456" t="s">
        <v>915</v>
      </c>
      <c r="L48" s="458" t="s">
        <v>194</v>
      </c>
      <c r="M48" s="460" t="s">
        <v>664</v>
      </c>
    </row>
    <row r="49" spans="3:13" ht="45" customHeight="1" thickBot="1" x14ac:dyDescent="0.25">
      <c r="C49" s="482"/>
      <c r="D49" s="486"/>
      <c r="E49" s="465"/>
      <c r="F49" s="459"/>
      <c r="G49" s="461"/>
      <c r="I49" s="482"/>
      <c r="J49" s="486"/>
      <c r="K49" s="465"/>
      <c r="L49" s="459"/>
      <c r="M49" s="461"/>
    </row>
    <row r="50" spans="3:13" ht="45" customHeight="1" x14ac:dyDescent="0.2">
      <c r="C50" s="482"/>
      <c r="D50" s="485" t="s">
        <v>714</v>
      </c>
      <c r="E50" s="456" t="s">
        <v>916</v>
      </c>
      <c r="F50" s="458" t="s">
        <v>194</v>
      </c>
      <c r="G50" s="487" t="s">
        <v>662</v>
      </c>
      <c r="I50" s="482"/>
      <c r="J50" s="485" t="s">
        <v>823</v>
      </c>
      <c r="K50" s="456" t="s">
        <v>917</v>
      </c>
      <c r="L50" s="458" t="s">
        <v>194</v>
      </c>
      <c r="M50" s="487" t="s">
        <v>662</v>
      </c>
    </row>
    <row r="51" spans="3:13" ht="45" customHeight="1" thickBot="1" x14ac:dyDescent="0.25">
      <c r="C51" s="482"/>
      <c r="D51" s="486"/>
      <c r="E51" s="465"/>
      <c r="F51" s="459"/>
      <c r="G51" s="488"/>
      <c r="I51" s="482"/>
      <c r="J51" s="486"/>
      <c r="K51" s="465"/>
      <c r="L51" s="459"/>
      <c r="M51" s="488"/>
    </row>
    <row r="52" spans="3:13" ht="45" customHeight="1" x14ac:dyDescent="0.2">
      <c r="C52" s="482"/>
      <c r="D52" s="485" t="s">
        <v>703</v>
      </c>
      <c r="E52" s="456" t="s">
        <v>724</v>
      </c>
      <c r="F52" s="458" t="s">
        <v>426</v>
      </c>
      <c r="G52" s="487" t="s">
        <v>665</v>
      </c>
      <c r="I52" s="482"/>
      <c r="J52" s="485" t="s">
        <v>751</v>
      </c>
      <c r="K52" s="456" t="s">
        <v>776</v>
      </c>
      <c r="L52" s="458" t="s">
        <v>426</v>
      </c>
      <c r="M52" s="487" t="s">
        <v>665</v>
      </c>
    </row>
    <row r="53" spans="3:13" ht="45" customHeight="1" thickBot="1" x14ac:dyDescent="0.25">
      <c r="C53" s="482"/>
      <c r="D53" s="486"/>
      <c r="E53" s="465"/>
      <c r="F53" s="459"/>
      <c r="G53" s="488"/>
      <c r="I53" s="482"/>
      <c r="J53" s="486"/>
      <c r="K53" s="465"/>
      <c r="L53" s="459"/>
      <c r="M53" s="488"/>
    </row>
    <row r="54" spans="3:13" ht="45" customHeight="1" x14ac:dyDescent="0.2">
      <c r="C54" s="482"/>
      <c r="D54" s="485" t="s">
        <v>716</v>
      </c>
      <c r="E54" s="456" t="s">
        <v>666</v>
      </c>
      <c r="F54" s="458" t="s">
        <v>426</v>
      </c>
      <c r="G54" s="487" t="s">
        <v>662</v>
      </c>
      <c r="I54" s="482"/>
      <c r="J54" s="485" t="s">
        <v>739</v>
      </c>
      <c r="K54" s="456" t="s">
        <v>777</v>
      </c>
      <c r="L54" s="458" t="s">
        <v>426</v>
      </c>
      <c r="M54" s="487" t="s">
        <v>662</v>
      </c>
    </row>
    <row r="55" spans="3:13" ht="45" customHeight="1" x14ac:dyDescent="0.2">
      <c r="C55" s="482"/>
      <c r="D55" s="478"/>
      <c r="E55" s="484"/>
      <c r="F55" s="466"/>
      <c r="G55" s="489"/>
      <c r="I55" s="482"/>
      <c r="J55" s="478"/>
      <c r="K55" s="484"/>
      <c r="L55" s="466"/>
      <c r="M55" s="489"/>
    </row>
    <row r="56" spans="3:13" ht="45" customHeight="1" thickBot="1" x14ac:dyDescent="0.25">
      <c r="C56" s="483"/>
      <c r="D56" s="486"/>
      <c r="E56" s="465"/>
      <c r="F56" s="459"/>
      <c r="G56" s="488"/>
      <c r="I56" s="483"/>
      <c r="J56" s="486"/>
      <c r="K56" s="465"/>
      <c r="L56" s="459"/>
      <c r="M56" s="488"/>
    </row>
    <row r="57" spans="3:13" ht="45" customHeight="1" x14ac:dyDescent="0.2">
      <c r="C57" s="490" t="s">
        <v>528</v>
      </c>
      <c r="D57" s="468" t="s">
        <v>704</v>
      </c>
      <c r="E57" s="456" t="s">
        <v>806</v>
      </c>
      <c r="F57" s="458" t="s">
        <v>194</v>
      </c>
      <c r="G57" s="487" t="s">
        <v>667</v>
      </c>
      <c r="I57" s="490" t="s">
        <v>469</v>
      </c>
      <c r="J57" s="468" t="s">
        <v>752</v>
      </c>
      <c r="K57" s="456" t="s">
        <v>807</v>
      </c>
      <c r="L57" s="458" t="s">
        <v>194</v>
      </c>
      <c r="M57" s="487" t="s">
        <v>667</v>
      </c>
    </row>
    <row r="58" spans="3:13" ht="45" customHeight="1" thickBot="1" x14ac:dyDescent="0.25">
      <c r="C58" s="491"/>
      <c r="D58" s="469"/>
      <c r="E58" s="465"/>
      <c r="F58" s="459"/>
      <c r="G58" s="488"/>
      <c r="I58" s="491"/>
      <c r="J58" s="469"/>
      <c r="K58" s="465"/>
      <c r="L58" s="459"/>
      <c r="M58" s="488"/>
    </row>
    <row r="59" spans="3:13" ht="45" customHeight="1" x14ac:dyDescent="0.2">
      <c r="C59" s="491"/>
      <c r="D59" s="468" t="s">
        <v>821</v>
      </c>
      <c r="E59" s="456" t="s">
        <v>817</v>
      </c>
      <c r="F59" s="458" t="s">
        <v>194</v>
      </c>
      <c r="G59" s="487" t="s">
        <v>668</v>
      </c>
      <c r="I59" s="491"/>
      <c r="J59" s="468" t="s">
        <v>753</v>
      </c>
      <c r="K59" s="456" t="s">
        <v>818</v>
      </c>
      <c r="L59" s="458" t="s">
        <v>194</v>
      </c>
      <c r="M59" s="487" t="s">
        <v>668</v>
      </c>
    </row>
    <row r="60" spans="3:13" ht="45" customHeight="1" thickBot="1" x14ac:dyDescent="0.25">
      <c r="C60" s="491"/>
      <c r="D60" s="469"/>
      <c r="E60" s="465"/>
      <c r="F60" s="459"/>
      <c r="G60" s="488"/>
      <c r="I60" s="491"/>
      <c r="J60" s="469"/>
      <c r="K60" s="465"/>
      <c r="L60" s="459"/>
      <c r="M60" s="488"/>
    </row>
    <row r="61" spans="3:13" ht="45" customHeight="1" x14ac:dyDescent="0.2">
      <c r="C61" s="491"/>
      <c r="D61" s="468" t="s">
        <v>705</v>
      </c>
      <c r="E61" s="456" t="s">
        <v>669</v>
      </c>
      <c r="F61" s="458" t="s">
        <v>426</v>
      </c>
      <c r="G61" s="487" t="s">
        <v>670</v>
      </c>
      <c r="I61" s="491"/>
      <c r="J61" s="468" t="s">
        <v>754</v>
      </c>
      <c r="K61" s="456" t="s">
        <v>778</v>
      </c>
      <c r="L61" s="458" t="s">
        <v>426</v>
      </c>
      <c r="M61" s="487" t="s">
        <v>670</v>
      </c>
    </row>
    <row r="62" spans="3:13" ht="45" customHeight="1" thickBot="1" x14ac:dyDescent="0.25">
      <c r="C62" s="491"/>
      <c r="D62" s="469"/>
      <c r="E62" s="465"/>
      <c r="F62" s="459"/>
      <c r="G62" s="488"/>
      <c r="I62" s="491"/>
      <c r="J62" s="469"/>
      <c r="K62" s="465"/>
      <c r="L62" s="459"/>
      <c r="M62" s="488"/>
    </row>
    <row r="63" spans="3:13" ht="45" customHeight="1" x14ac:dyDescent="0.2">
      <c r="C63" s="491"/>
      <c r="D63" s="468" t="s">
        <v>706</v>
      </c>
      <c r="E63" s="479" t="s">
        <v>725</v>
      </c>
      <c r="F63" s="458" t="s">
        <v>426</v>
      </c>
      <c r="G63" s="487" t="s">
        <v>671</v>
      </c>
      <c r="I63" s="491"/>
      <c r="J63" s="468" t="s">
        <v>822</v>
      </c>
      <c r="K63" s="479" t="s">
        <v>779</v>
      </c>
      <c r="L63" s="458" t="s">
        <v>426</v>
      </c>
      <c r="M63" s="487" t="s">
        <v>671</v>
      </c>
    </row>
    <row r="64" spans="3:13" ht="45" customHeight="1" x14ac:dyDescent="0.2">
      <c r="C64" s="491"/>
      <c r="D64" s="478"/>
      <c r="E64" s="480"/>
      <c r="F64" s="466"/>
      <c r="G64" s="489"/>
      <c r="I64" s="491"/>
      <c r="J64" s="478"/>
      <c r="K64" s="480"/>
      <c r="L64" s="466"/>
      <c r="M64" s="489"/>
    </row>
    <row r="65" spans="3:13" ht="45" customHeight="1" x14ac:dyDescent="0.2">
      <c r="C65" s="491"/>
      <c r="D65" s="478"/>
      <c r="E65" s="480"/>
      <c r="F65" s="466"/>
      <c r="G65" s="489"/>
      <c r="I65" s="491"/>
      <c r="J65" s="478"/>
      <c r="K65" s="480"/>
      <c r="L65" s="466"/>
      <c r="M65" s="489"/>
    </row>
    <row r="66" spans="3:13" ht="6.75" customHeight="1" thickBot="1" x14ac:dyDescent="0.25">
      <c r="C66" s="491"/>
      <c r="D66" s="478"/>
      <c r="E66" s="480"/>
      <c r="F66" s="466"/>
      <c r="G66" s="489"/>
      <c r="I66" s="491"/>
      <c r="J66" s="478"/>
      <c r="K66" s="480"/>
      <c r="L66" s="466"/>
      <c r="M66" s="489"/>
    </row>
    <row r="67" spans="3:13" ht="13.5" hidden="1" customHeight="1" thickBot="1" x14ac:dyDescent="0.25">
      <c r="C67" s="491"/>
      <c r="D67" s="478"/>
      <c r="E67" s="480"/>
      <c r="F67" s="466"/>
      <c r="G67" s="489"/>
      <c r="I67" s="491"/>
      <c r="J67" s="478"/>
      <c r="K67" s="480"/>
      <c r="L67" s="466"/>
      <c r="M67" s="489"/>
    </row>
    <row r="68" spans="3:13" ht="83.25" customHeight="1" thickBot="1" x14ac:dyDescent="0.25">
      <c r="C68" s="491"/>
      <c r="D68" s="158" t="s">
        <v>707</v>
      </c>
      <c r="E68" s="159" t="s">
        <v>726</v>
      </c>
      <c r="F68" s="160" t="s">
        <v>426</v>
      </c>
      <c r="G68" s="161" t="s">
        <v>667</v>
      </c>
      <c r="I68" s="491"/>
      <c r="J68" s="158" t="s">
        <v>755</v>
      </c>
      <c r="K68" s="159" t="s">
        <v>780</v>
      </c>
      <c r="L68" s="160" t="s">
        <v>426</v>
      </c>
      <c r="M68" s="161" t="s">
        <v>667</v>
      </c>
    </row>
    <row r="69" spans="3:13" ht="69" customHeight="1" thickBot="1" x14ac:dyDescent="0.25">
      <c r="C69" s="491"/>
      <c r="D69" s="158" t="s">
        <v>708</v>
      </c>
      <c r="E69" s="159" t="s">
        <v>819</v>
      </c>
      <c r="F69" s="160" t="s">
        <v>426</v>
      </c>
      <c r="G69" s="161" t="s">
        <v>646</v>
      </c>
      <c r="I69" s="491"/>
      <c r="J69" s="158" t="s">
        <v>756</v>
      </c>
      <c r="K69" s="159" t="s">
        <v>820</v>
      </c>
      <c r="L69" s="160" t="s">
        <v>426</v>
      </c>
      <c r="M69" s="161" t="s">
        <v>646</v>
      </c>
    </row>
    <row r="70" spans="3:13" ht="69" customHeight="1" thickBot="1" x14ac:dyDescent="0.25">
      <c r="C70" s="491"/>
      <c r="D70" s="158" t="s">
        <v>709</v>
      </c>
      <c r="E70" s="159" t="s">
        <v>672</v>
      </c>
      <c r="F70" s="160" t="s">
        <v>426</v>
      </c>
      <c r="G70" s="161" t="s">
        <v>673</v>
      </c>
      <c r="I70" s="491"/>
      <c r="J70" s="158" t="s">
        <v>757</v>
      </c>
      <c r="K70" s="159" t="s">
        <v>781</v>
      </c>
      <c r="L70" s="160" t="s">
        <v>426</v>
      </c>
      <c r="M70" s="161" t="s">
        <v>673</v>
      </c>
    </row>
    <row r="71" spans="3:13" ht="87.75" customHeight="1" thickBot="1" x14ac:dyDescent="0.25">
      <c r="C71" s="491"/>
      <c r="D71" s="158" t="s">
        <v>717</v>
      </c>
      <c r="E71" s="159" t="s">
        <v>811</v>
      </c>
      <c r="F71" s="160" t="s">
        <v>426</v>
      </c>
      <c r="G71" s="161" t="s">
        <v>670</v>
      </c>
      <c r="I71" s="491"/>
      <c r="J71" s="158" t="s">
        <v>740</v>
      </c>
      <c r="K71" s="159" t="s">
        <v>812</v>
      </c>
      <c r="L71" s="160" t="s">
        <v>426</v>
      </c>
      <c r="M71" s="161" t="s">
        <v>670</v>
      </c>
    </row>
    <row r="72" spans="3:13" ht="69" customHeight="1" thickBot="1" x14ac:dyDescent="0.25">
      <c r="C72" s="492" t="s">
        <v>532</v>
      </c>
      <c r="D72" s="158" t="s">
        <v>710</v>
      </c>
      <c r="E72" s="159" t="s">
        <v>727</v>
      </c>
      <c r="F72" s="160" t="s">
        <v>426</v>
      </c>
      <c r="G72" s="161" t="s">
        <v>662</v>
      </c>
      <c r="I72" s="492" t="s">
        <v>674</v>
      </c>
      <c r="J72" s="158" t="s">
        <v>758</v>
      </c>
      <c r="K72" s="159" t="s">
        <v>1143</v>
      </c>
      <c r="L72" s="160" t="s">
        <v>426</v>
      </c>
      <c r="M72" s="161" t="s">
        <v>662</v>
      </c>
    </row>
    <row r="73" spans="3:13" ht="69" customHeight="1" thickBot="1" x14ac:dyDescent="0.25">
      <c r="C73" s="492"/>
      <c r="D73" s="158" t="s">
        <v>718</v>
      </c>
      <c r="E73" s="159" t="s">
        <v>728</v>
      </c>
      <c r="F73" s="160" t="s">
        <v>426</v>
      </c>
      <c r="G73" s="161" t="s">
        <v>662</v>
      </c>
      <c r="I73" s="492"/>
      <c r="J73" s="158" t="s">
        <v>741</v>
      </c>
      <c r="K73" s="159" t="s">
        <v>1144</v>
      </c>
      <c r="L73" s="160" t="s">
        <v>426</v>
      </c>
      <c r="M73" s="161" t="s">
        <v>662</v>
      </c>
    </row>
    <row r="74" spans="3:13" ht="69" customHeight="1" thickBot="1" x14ac:dyDescent="0.25">
      <c r="C74" s="492"/>
      <c r="D74" s="158" t="s">
        <v>719</v>
      </c>
      <c r="E74" s="159" t="s">
        <v>675</v>
      </c>
      <c r="F74" s="160" t="s">
        <v>194</v>
      </c>
      <c r="G74" s="161" t="s">
        <v>635</v>
      </c>
      <c r="I74" s="492"/>
      <c r="J74" s="158" t="s">
        <v>742</v>
      </c>
      <c r="K74" s="159" t="s">
        <v>782</v>
      </c>
      <c r="L74" s="160" t="s">
        <v>194</v>
      </c>
      <c r="M74" s="161" t="s">
        <v>635</v>
      </c>
    </row>
    <row r="75" spans="3:13" ht="74.25" customHeight="1" thickBot="1" x14ac:dyDescent="0.25">
      <c r="C75" s="492"/>
      <c r="D75" s="158" t="s">
        <v>810</v>
      </c>
      <c r="E75" s="159" t="s">
        <v>676</v>
      </c>
      <c r="F75" s="160" t="s">
        <v>426</v>
      </c>
      <c r="G75" s="161" t="s">
        <v>662</v>
      </c>
      <c r="I75" s="492"/>
      <c r="J75" s="158" t="s">
        <v>743</v>
      </c>
      <c r="K75" s="159" t="s">
        <v>1145</v>
      </c>
      <c r="L75" s="160" t="s">
        <v>426</v>
      </c>
      <c r="M75" s="161" t="s">
        <v>662</v>
      </c>
    </row>
    <row r="76" spans="3:13" ht="69" customHeight="1" thickBot="1" x14ac:dyDescent="0.25">
      <c r="C76" s="492"/>
      <c r="D76" s="158" t="s">
        <v>720</v>
      </c>
      <c r="E76" s="159" t="s">
        <v>729</v>
      </c>
      <c r="F76" s="160" t="s">
        <v>426</v>
      </c>
      <c r="G76" s="161" t="s">
        <v>664</v>
      </c>
      <c r="I76" s="492"/>
      <c r="J76" s="158" t="s">
        <v>744</v>
      </c>
      <c r="K76" s="159" t="s">
        <v>1146</v>
      </c>
      <c r="L76" s="160" t="s">
        <v>426</v>
      </c>
      <c r="M76" s="161" t="s">
        <v>664</v>
      </c>
    </row>
    <row r="77" spans="3:13" ht="45" customHeight="1" x14ac:dyDescent="0.2">
      <c r="C77" s="493" t="s">
        <v>540</v>
      </c>
      <c r="D77" s="485" t="s">
        <v>711</v>
      </c>
      <c r="E77" s="476" t="s">
        <v>730</v>
      </c>
      <c r="F77" s="496" t="s">
        <v>194</v>
      </c>
      <c r="G77" s="496" t="s">
        <v>671</v>
      </c>
      <c r="I77" s="493" t="s">
        <v>470</v>
      </c>
      <c r="J77" s="485" t="s">
        <v>759</v>
      </c>
      <c r="K77" s="476" t="s">
        <v>783</v>
      </c>
      <c r="L77" s="496" t="s">
        <v>194</v>
      </c>
      <c r="M77" s="496" t="s">
        <v>671</v>
      </c>
    </row>
    <row r="78" spans="3:13" ht="45" customHeight="1" x14ac:dyDescent="0.2">
      <c r="C78" s="494"/>
      <c r="D78" s="478"/>
      <c r="E78" s="495"/>
      <c r="F78" s="497"/>
      <c r="G78" s="497"/>
      <c r="I78" s="494"/>
      <c r="J78" s="478"/>
      <c r="K78" s="495"/>
      <c r="L78" s="497"/>
      <c r="M78" s="497"/>
    </row>
    <row r="79" spans="3:13" ht="45" customHeight="1" thickBot="1" x14ac:dyDescent="0.25">
      <c r="C79" s="494"/>
      <c r="D79" s="486"/>
      <c r="E79" s="477"/>
      <c r="F79" s="498"/>
      <c r="G79" s="498"/>
      <c r="I79" s="494"/>
      <c r="J79" s="486"/>
      <c r="K79" s="477"/>
      <c r="L79" s="498"/>
      <c r="M79" s="498"/>
    </row>
    <row r="80" spans="3:13" ht="45" customHeight="1" x14ac:dyDescent="0.2">
      <c r="C80" s="494"/>
      <c r="D80" s="485" t="s">
        <v>712</v>
      </c>
      <c r="E80" s="476" t="s">
        <v>731</v>
      </c>
      <c r="F80" s="496" t="s">
        <v>194</v>
      </c>
      <c r="G80" s="496" t="s">
        <v>671</v>
      </c>
      <c r="I80" s="494"/>
      <c r="J80" s="485" t="s">
        <v>760</v>
      </c>
      <c r="K80" s="476" t="s">
        <v>784</v>
      </c>
      <c r="L80" s="496" t="s">
        <v>194</v>
      </c>
      <c r="M80" s="496" t="s">
        <v>671</v>
      </c>
    </row>
    <row r="81" spans="3:13" ht="45" customHeight="1" thickBot="1" x14ac:dyDescent="0.25">
      <c r="C81" s="494"/>
      <c r="D81" s="486"/>
      <c r="E81" s="477"/>
      <c r="F81" s="498"/>
      <c r="G81" s="498"/>
      <c r="I81" s="494"/>
      <c r="J81" s="486"/>
      <c r="K81" s="477"/>
      <c r="L81" s="498"/>
      <c r="M81" s="498"/>
    </row>
    <row r="82" spans="3:13" ht="45" customHeight="1" x14ac:dyDescent="0.2">
      <c r="C82" s="494"/>
      <c r="D82" s="485" t="s">
        <v>721</v>
      </c>
      <c r="E82" s="476" t="s">
        <v>677</v>
      </c>
      <c r="F82" s="496" t="s">
        <v>194</v>
      </c>
      <c r="G82" s="496" t="s">
        <v>671</v>
      </c>
      <c r="I82" s="494"/>
      <c r="J82" s="485" t="s">
        <v>745</v>
      </c>
      <c r="K82" s="476" t="s">
        <v>785</v>
      </c>
      <c r="L82" s="496" t="s">
        <v>194</v>
      </c>
      <c r="M82" s="496" t="s">
        <v>671</v>
      </c>
    </row>
    <row r="83" spans="3:13" ht="45" customHeight="1" thickBot="1" x14ac:dyDescent="0.25">
      <c r="C83" s="494"/>
      <c r="D83" s="486"/>
      <c r="E83" s="477"/>
      <c r="F83" s="498"/>
      <c r="G83" s="498"/>
      <c r="I83" s="494"/>
      <c r="J83" s="486"/>
      <c r="K83" s="477"/>
      <c r="L83" s="498"/>
      <c r="M83" s="498"/>
    </row>
    <row r="84" spans="3:13" ht="45" customHeight="1" x14ac:dyDescent="0.2">
      <c r="C84" s="501" t="s">
        <v>546</v>
      </c>
      <c r="D84" s="485" t="s">
        <v>713</v>
      </c>
      <c r="E84" s="456" t="s">
        <v>808</v>
      </c>
      <c r="F84" s="458" t="s">
        <v>194</v>
      </c>
      <c r="G84" s="487" t="s">
        <v>662</v>
      </c>
      <c r="I84" s="501" t="s">
        <v>471</v>
      </c>
      <c r="J84" s="485" t="s">
        <v>761</v>
      </c>
      <c r="K84" s="456" t="s">
        <v>809</v>
      </c>
      <c r="L84" s="458" t="s">
        <v>194</v>
      </c>
      <c r="M84" s="487" t="s">
        <v>662</v>
      </c>
    </row>
    <row r="85" spans="3:13" ht="45" customHeight="1" thickBot="1" x14ac:dyDescent="0.25">
      <c r="C85" s="502"/>
      <c r="D85" s="469"/>
      <c r="E85" s="465"/>
      <c r="F85" s="459"/>
      <c r="G85" s="488"/>
      <c r="I85" s="502"/>
      <c r="J85" s="469"/>
      <c r="K85" s="465"/>
      <c r="L85" s="459"/>
      <c r="M85" s="488"/>
    </row>
    <row r="86" spans="3:13" ht="45" customHeight="1" x14ac:dyDescent="0.2">
      <c r="C86" s="499" t="s">
        <v>408</v>
      </c>
      <c r="D86" s="468" t="s">
        <v>722</v>
      </c>
      <c r="E86" s="456" t="s">
        <v>732</v>
      </c>
      <c r="F86" s="458" t="s">
        <v>194</v>
      </c>
      <c r="G86" s="487" t="s">
        <v>635</v>
      </c>
      <c r="I86" s="499" t="s">
        <v>411</v>
      </c>
      <c r="J86" s="468" t="s">
        <v>746</v>
      </c>
      <c r="K86" s="456" t="s">
        <v>786</v>
      </c>
      <c r="L86" s="458" t="s">
        <v>194</v>
      </c>
      <c r="M86" s="487" t="s">
        <v>635</v>
      </c>
    </row>
    <row r="87" spans="3:13" ht="45" customHeight="1" thickBot="1" x14ac:dyDescent="0.25">
      <c r="C87" s="500"/>
      <c r="D87" s="469"/>
      <c r="E87" s="465"/>
      <c r="F87" s="459"/>
      <c r="G87" s="488"/>
      <c r="I87" s="500"/>
      <c r="J87" s="469"/>
      <c r="K87" s="465"/>
      <c r="L87" s="459"/>
      <c r="M87" s="488"/>
    </row>
    <row r="88" spans="3:13" ht="45" customHeight="1" x14ac:dyDescent="0.2"/>
    <row r="98" spans="3:5" ht="15" x14ac:dyDescent="0.2">
      <c r="C98" s="162"/>
      <c r="D98" s="162"/>
      <c r="E98" s="162"/>
    </row>
    <row r="99" spans="3:5" ht="15" x14ac:dyDescent="0.2">
      <c r="C99" s="163"/>
      <c r="D99" s="163"/>
      <c r="E99" s="164"/>
    </row>
    <row r="100" spans="3:5" ht="15" x14ac:dyDescent="0.2">
      <c r="C100" s="164"/>
      <c r="D100" s="163"/>
      <c r="E100" s="164"/>
    </row>
    <row r="101" spans="3:5" ht="15" x14ac:dyDescent="0.2">
      <c r="C101" s="164"/>
      <c r="D101" s="163"/>
      <c r="E101" s="164"/>
    </row>
    <row r="102" spans="3:5" ht="15" x14ac:dyDescent="0.2">
      <c r="C102" s="164"/>
      <c r="D102" s="163"/>
      <c r="E102" s="164"/>
    </row>
    <row r="103" spans="3:5" ht="15" x14ac:dyDescent="0.2">
      <c r="C103" s="163"/>
      <c r="D103" s="163"/>
      <c r="E103" s="164"/>
    </row>
    <row r="104" spans="3:5" ht="15" x14ac:dyDescent="0.2">
      <c r="C104" s="164"/>
      <c r="D104" s="163"/>
      <c r="E104" s="164"/>
    </row>
    <row r="105" spans="3:5" ht="15" x14ac:dyDescent="0.2">
      <c r="C105" s="164"/>
      <c r="D105" s="163"/>
      <c r="E105" s="164"/>
    </row>
    <row r="106" spans="3:5" ht="15" x14ac:dyDescent="0.2">
      <c r="C106" s="164"/>
      <c r="D106" s="163"/>
      <c r="E106" s="164"/>
    </row>
    <row r="107" spans="3:5" ht="15" x14ac:dyDescent="0.2">
      <c r="C107" s="164"/>
      <c r="D107" s="163"/>
      <c r="E107" s="164"/>
    </row>
    <row r="108" spans="3:5" ht="15" x14ac:dyDescent="0.2">
      <c r="C108" s="164"/>
      <c r="D108" s="163"/>
      <c r="E108" s="164"/>
    </row>
    <row r="109" spans="3:5" ht="15" x14ac:dyDescent="0.2">
      <c r="C109" s="164"/>
      <c r="D109" s="163"/>
      <c r="E109" s="164"/>
    </row>
    <row r="110" spans="3:5" ht="15" x14ac:dyDescent="0.2">
      <c r="C110" s="164"/>
      <c r="D110" s="163"/>
      <c r="E110" s="164"/>
    </row>
    <row r="111" spans="3:5" ht="15" x14ac:dyDescent="0.2">
      <c r="C111" s="164"/>
      <c r="D111" s="163"/>
      <c r="E111" s="164"/>
    </row>
    <row r="112" spans="3:5" ht="15" x14ac:dyDescent="0.2">
      <c r="C112" s="164"/>
      <c r="D112" s="163"/>
      <c r="E112" s="164"/>
    </row>
    <row r="113" spans="3:5" ht="15" x14ac:dyDescent="0.2">
      <c r="C113" s="164"/>
      <c r="D113" s="163"/>
      <c r="E113" s="164"/>
    </row>
    <row r="114" spans="3:5" ht="15" x14ac:dyDescent="0.2">
      <c r="C114" s="163"/>
      <c r="D114" s="163"/>
      <c r="E114" s="164"/>
    </row>
    <row r="115" spans="3:5" ht="15" x14ac:dyDescent="0.2">
      <c r="C115" s="164"/>
      <c r="D115" s="163"/>
      <c r="E115" s="164"/>
    </row>
    <row r="116" spans="3:5" ht="15" x14ac:dyDescent="0.2">
      <c r="C116" s="164"/>
      <c r="D116" s="163"/>
      <c r="E116" s="164"/>
    </row>
    <row r="117" spans="3:5" ht="15" x14ac:dyDescent="0.2">
      <c r="C117" s="164"/>
      <c r="D117" s="163"/>
      <c r="E117" s="164"/>
    </row>
    <row r="118" spans="3:5" ht="15" x14ac:dyDescent="0.2">
      <c r="C118" s="164"/>
      <c r="D118" s="163"/>
      <c r="E118" s="164"/>
    </row>
    <row r="119" spans="3:5" ht="15" x14ac:dyDescent="0.2">
      <c r="C119" s="164"/>
      <c r="D119" s="163"/>
      <c r="E119" s="164"/>
    </row>
    <row r="120" spans="3:5" ht="15" x14ac:dyDescent="0.2">
      <c r="C120" s="164"/>
      <c r="D120" s="163"/>
      <c r="E120" s="164"/>
    </row>
    <row r="121" spans="3:5" ht="15" x14ac:dyDescent="0.2">
      <c r="C121" s="163"/>
      <c r="D121" s="163"/>
      <c r="E121" s="164"/>
    </row>
    <row r="122" spans="3:5" ht="15" x14ac:dyDescent="0.2">
      <c r="C122" s="164"/>
      <c r="D122" s="163"/>
      <c r="E122" s="164"/>
    </row>
    <row r="123" spans="3:5" ht="15" x14ac:dyDescent="0.2">
      <c r="C123" s="164"/>
      <c r="D123" s="163"/>
      <c r="E123" s="164"/>
    </row>
    <row r="124" spans="3:5" ht="15" x14ac:dyDescent="0.2">
      <c r="C124" s="164"/>
      <c r="D124" s="163"/>
      <c r="E124" s="164"/>
    </row>
    <row r="125" spans="3:5" ht="15" x14ac:dyDescent="0.2">
      <c r="C125" s="164"/>
      <c r="D125" s="163"/>
      <c r="E125" s="164"/>
    </row>
    <row r="126" spans="3:5" ht="15" x14ac:dyDescent="0.2">
      <c r="C126" s="164"/>
      <c r="D126" s="163"/>
      <c r="E126" s="164"/>
    </row>
    <row r="127" spans="3:5" ht="15" x14ac:dyDescent="0.2">
      <c r="C127" s="164"/>
      <c r="D127" s="163"/>
      <c r="E127" s="164"/>
    </row>
    <row r="128" spans="3:5" ht="15" x14ac:dyDescent="0.2">
      <c r="C128" s="164"/>
      <c r="D128" s="163"/>
      <c r="E128" s="164"/>
    </row>
    <row r="129" spans="3:5" ht="15" x14ac:dyDescent="0.2">
      <c r="C129" s="163"/>
      <c r="D129" s="163"/>
      <c r="E129" s="164"/>
    </row>
    <row r="130" spans="3:5" ht="15" x14ac:dyDescent="0.2">
      <c r="C130" s="164"/>
      <c r="D130" s="163"/>
      <c r="E130" s="164"/>
    </row>
    <row r="131" spans="3:5" ht="15" x14ac:dyDescent="0.2">
      <c r="C131" s="164"/>
      <c r="D131" s="163"/>
      <c r="E131" s="164"/>
    </row>
    <row r="132" spans="3:5" ht="15" x14ac:dyDescent="0.2">
      <c r="C132" s="164"/>
      <c r="D132" s="163"/>
      <c r="E132" s="164"/>
    </row>
    <row r="133" spans="3:5" ht="15" x14ac:dyDescent="0.2">
      <c r="C133" s="164"/>
      <c r="D133" s="163"/>
      <c r="E133" s="164"/>
    </row>
    <row r="134" spans="3:5" ht="15" x14ac:dyDescent="0.2">
      <c r="C134" s="163"/>
      <c r="D134" s="163"/>
      <c r="E134" s="164"/>
    </row>
    <row r="135" spans="3:5" ht="15" x14ac:dyDescent="0.2">
      <c r="C135" s="164"/>
      <c r="D135" s="163"/>
      <c r="E135" s="164"/>
    </row>
    <row r="136" spans="3:5" ht="15" x14ac:dyDescent="0.2">
      <c r="C136" s="164"/>
      <c r="D136" s="163"/>
      <c r="E136" s="164"/>
    </row>
    <row r="137" spans="3:5" ht="15" x14ac:dyDescent="0.2">
      <c r="C137" s="163"/>
      <c r="D137" s="163"/>
      <c r="E137" s="164"/>
    </row>
    <row r="138" spans="3:5" ht="15" x14ac:dyDescent="0.2">
      <c r="C138" s="163"/>
      <c r="D138" s="163"/>
      <c r="E138" s="164"/>
    </row>
  </sheetData>
  <mergeCells count="273">
    <mergeCell ref="C86:C87"/>
    <mergeCell ref="D86:D87"/>
    <mergeCell ref="E86:E87"/>
    <mergeCell ref="F86:F87"/>
    <mergeCell ref="G86:G87"/>
    <mergeCell ref="I86:I87"/>
    <mergeCell ref="C84:C85"/>
    <mergeCell ref="D84:D85"/>
    <mergeCell ref="E84:E85"/>
    <mergeCell ref="F84:F85"/>
    <mergeCell ref="G84:G85"/>
    <mergeCell ref="I84:I85"/>
    <mergeCell ref="M82:M83"/>
    <mergeCell ref="J86:J87"/>
    <mergeCell ref="K86:K87"/>
    <mergeCell ref="L86:L87"/>
    <mergeCell ref="M86:M87"/>
    <mergeCell ref="J84:J85"/>
    <mergeCell ref="K84:K85"/>
    <mergeCell ref="L84:L85"/>
    <mergeCell ref="M84:M85"/>
    <mergeCell ref="M77:M79"/>
    <mergeCell ref="D80:D81"/>
    <mergeCell ref="E80:E81"/>
    <mergeCell ref="F80:F81"/>
    <mergeCell ref="G80:G81"/>
    <mergeCell ref="J80:J81"/>
    <mergeCell ref="K80:K81"/>
    <mergeCell ref="L80:L81"/>
    <mergeCell ref="M80:M81"/>
    <mergeCell ref="C72:C76"/>
    <mergeCell ref="I72:I76"/>
    <mergeCell ref="C77:C83"/>
    <mergeCell ref="D77:D79"/>
    <mergeCell ref="E77:E79"/>
    <mergeCell ref="F77:F79"/>
    <mergeCell ref="G77:G79"/>
    <mergeCell ref="I77:I83"/>
    <mergeCell ref="L61:L62"/>
    <mergeCell ref="J77:J79"/>
    <mergeCell ref="K77:K79"/>
    <mergeCell ref="L77:L79"/>
    <mergeCell ref="D82:D83"/>
    <mergeCell ref="E82:E83"/>
    <mergeCell ref="F82:F83"/>
    <mergeCell ref="G82:G83"/>
    <mergeCell ref="J82:J83"/>
    <mergeCell ref="K82:K83"/>
    <mergeCell ref="L82:L83"/>
    <mergeCell ref="L59:L60"/>
    <mergeCell ref="M59:M60"/>
    <mergeCell ref="M61:M62"/>
    <mergeCell ref="D63:D67"/>
    <mergeCell ref="E63:E67"/>
    <mergeCell ref="F63:F67"/>
    <mergeCell ref="G63:G67"/>
    <mergeCell ref="J63:J67"/>
    <mergeCell ref="K63:K67"/>
    <mergeCell ref="L63:L67"/>
    <mergeCell ref="M63:M67"/>
    <mergeCell ref="D61:D62"/>
    <mergeCell ref="E61:E62"/>
    <mergeCell ref="F61:F62"/>
    <mergeCell ref="G61:G62"/>
    <mergeCell ref="J61:J62"/>
    <mergeCell ref="K61:K62"/>
    <mergeCell ref="L54:L56"/>
    <mergeCell ref="M54:M56"/>
    <mergeCell ref="C57:C71"/>
    <mergeCell ref="D57:D58"/>
    <mergeCell ref="E57:E58"/>
    <mergeCell ref="F57:F58"/>
    <mergeCell ref="G57:G58"/>
    <mergeCell ref="I57:I71"/>
    <mergeCell ref="J57:J58"/>
    <mergeCell ref="K57:K58"/>
    <mergeCell ref="D54:D56"/>
    <mergeCell ref="E54:E56"/>
    <mergeCell ref="F54:F56"/>
    <mergeCell ref="G54:G56"/>
    <mergeCell ref="J54:J56"/>
    <mergeCell ref="K54:K56"/>
    <mergeCell ref="L57:L58"/>
    <mergeCell ref="M57:M58"/>
    <mergeCell ref="D59:D60"/>
    <mergeCell ref="E59:E60"/>
    <mergeCell ref="F59:F60"/>
    <mergeCell ref="G59:G60"/>
    <mergeCell ref="J59:J60"/>
    <mergeCell ref="K59:K60"/>
    <mergeCell ref="L50:L51"/>
    <mergeCell ref="M50:M51"/>
    <mergeCell ref="D52:D53"/>
    <mergeCell ref="E52:E53"/>
    <mergeCell ref="F52:F53"/>
    <mergeCell ref="G52:G53"/>
    <mergeCell ref="J52:J53"/>
    <mergeCell ref="K52:K53"/>
    <mergeCell ref="L52:L53"/>
    <mergeCell ref="M52:M53"/>
    <mergeCell ref="D50:D51"/>
    <mergeCell ref="E50:E51"/>
    <mergeCell ref="F50:F51"/>
    <mergeCell ref="G50:G51"/>
    <mergeCell ref="J50:J51"/>
    <mergeCell ref="K50:K51"/>
    <mergeCell ref="K43:K44"/>
    <mergeCell ref="L43:L44"/>
    <mergeCell ref="M43:M44"/>
    <mergeCell ref="L45:L47"/>
    <mergeCell ref="M45:M47"/>
    <mergeCell ref="D48:D49"/>
    <mergeCell ref="E48:E49"/>
    <mergeCell ref="F48:F49"/>
    <mergeCell ref="G48:G49"/>
    <mergeCell ref="J48:J49"/>
    <mergeCell ref="K48:K49"/>
    <mergeCell ref="L48:L49"/>
    <mergeCell ref="M48:M49"/>
    <mergeCell ref="D45:D47"/>
    <mergeCell ref="E45:E47"/>
    <mergeCell ref="F45:F47"/>
    <mergeCell ref="G45:G47"/>
    <mergeCell ref="J45:J47"/>
    <mergeCell ref="K45:K47"/>
    <mergeCell ref="L37:L39"/>
    <mergeCell ref="M37:M39"/>
    <mergeCell ref="C40:C56"/>
    <mergeCell ref="D40:D42"/>
    <mergeCell ref="E40:E42"/>
    <mergeCell ref="F40:F42"/>
    <mergeCell ref="G40:G42"/>
    <mergeCell ref="I40:I56"/>
    <mergeCell ref="J40:J42"/>
    <mergeCell ref="K40:K42"/>
    <mergeCell ref="D37:D39"/>
    <mergeCell ref="E37:E39"/>
    <mergeCell ref="F37:F39"/>
    <mergeCell ref="G37:G39"/>
    <mergeCell ref="J37:J39"/>
    <mergeCell ref="K37:K39"/>
    <mergeCell ref="C14:C39"/>
    <mergeCell ref="L40:L42"/>
    <mergeCell ref="M40:M42"/>
    <mergeCell ref="D43:D44"/>
    <mergeCell ref="E43:E44"/>
    <mergeCell ref="F43:F44"/>
    <mergeCell ref="G43:G44"/>
    <mergeCell ref="J43:J44"/>
    <mergeCell ref="L30:L31"/>
    <mergeCell ref="M30:M31"/>
    <mergeCell ref="D32:D36"/>
    <mergeCell ref="E32:E36"/>
    <mergeCell ref="F32:F36"/>
    <mergeCell ref="G32:G36"/>
    <mergeCell ref="J32:J36"/>
    <mergeCell ref="K32:K36"/>
    <mergeCell ref="L32:L36"/>
    <mergeCell ref="M32:M36"/>
    <mergeCell ref="D30:D31"/>
    <mergeCell ref="E30:E31"/>
    <mergeCell ref="F30:F31"/>
    <mergeCell ref="G30:G31"/>
    <mergeCell ref="J30:J31"/>
    <mergeCell ref="K30:K31"/>
    <mergeCell ref="L26:L27"/>
    <mergeCell ref="M26:M27"/>
    <mergeCell ref="D28:D29"/>
    <mergeCell ref="E28:E29"/>
    <mergeCell ref="F28:F29"/>
    <mergeCell ref="G28:G29"/>
    <mergeCell ref="J28:J29"/>
    <mergeCell ref="K28:K29"/>
    <mergeCell ref="L28:L29"/>
    <mergeCell ref="M28:M29"/>
    <mergeCell ref="D26:D27"/>
    <mergeCell ref="E26:E27"/>
    <mergeCell ref="F26:F27"/>
    <mergeCell ref="G26:G27"/>
    <mergeCell ref="J26:J27"/>
    <mergeCell ref="K26:K27"/>
    <mergeCell ref="D22:D23"/>
    <mergeCell ref="E22:E23"/>
    <mergeCell ref="F22:F23"/>
    <mergeCell ref="G22:G23"/>
    <mergeCell ref="J22:J23"/>
    <mergeCell ref="K22:K23"/>
    <mergeCell ref="L22:L23"/>
    <mergeCell ref="M22:M23"/>
    <mergeCell ref="D24:D25"/>
    <mergeCell ref="E24:E25"/>
    <mergeCell ref="F24:F25"/>
    <mergeCell ref="G24:G25"/>
    <mergeCell ref="J24:J25"/>
    <mergeCell ref="K24:K25"/>
    <mergeCell ref="L24:L25"/>
    <mergeCell ref="M24:M25"/>
    <mergeCell ref="G18:G19"/>
    <mergeCell ref="J18:J19"/>
    <mergeCell ref="K18:K19"/>
    <mergeCell ref="L18:L19"/>
    <mergeCell ref="M18:M19"/>
    <mergeCell ref="J20:J21"/>
    <mergeCell ref="K20:K21"/>
    <mergeCell ref="L20:L21"/>
    <mergeCell ref="M20:M21"/>
    <mergeCell ref="J14:J15"/>
    <mergeCell ref="K14:K15"/>
    <mergeCell ref="L14:L15"/>
    <mergeCell ref="M14:M15"/>
    <mergeCell ref="D16:D17"/>
    <mergeCell ref="E16:E17"/>
    <mergeCell ref="F16:F17"/>
    <mergeCell ref="G16:G17"/>
    <mergeCell ref="J16:J17"/>
    <mergeCell ref="K16:K17"/>
    <mergeCell ref="D14:D15"/>
    <mergeCell ref="E14:E15"/>
    <mergeCell ref="F14:F15"/>
    <mergeCell ref="G14:G15"/>
    <mergeCell ref="I14:I39"/>
    <mergeCell ref="D20:D21"/>
    <mergeCell ref="E20:E21"/>
    <mergeCell ref="F20:F21"/>
    <mergeCell ref="G20:G21"/>
    <mergeCell ref="L16:L17"/>
    <mergeCell ref="M16:M17"/>
    <mergeCell ref="D18:D19"/>
    <mergeCell ref="E18:E19"/>
    <mergeCell ref="F18:F19"/>
    <mergeCell ref="M10:M11"/>
    <mergeCell ref="D12:D13"/>
    <mergeCell ref="E12:E13"/>
    <mergeCell ref="F12:F13"/>
    <mergeCell ref="G12:G13"/>
    <mergeCell ref="J12:J13"/>
    <mergeCell ref="K12:K13"/>
    <mergeCell ref="L12:L13"/>
    <mergeCell ref="M12:M13"/>
    <mergeCell ref="D10:D11"/>
    <mergeCell ref="E10:E11"/>
    <mergeCell ref="F10:F11"/>
    <mergeCell ref="G10:G11"/>
    <mergeCell ref="J10:J11"/>
    <mergeCell ref="K10:K11"/>
    <mergeCell ref="M6:M7"/>
    <mergeCell ref="D8:D9"/>
    <mergeCell ref="E8:E9"/>
    <mergeCell ref="F8:F9"/>
    <mergeCell ref="G8:G9"/>
    <mergeCell ref="J8:J9"/>
    <mergeCell ref="K8:K9"/>
    <mergeCell ref="L8:L9"/>
    <mergeCell ref="M8:M9"/>
    <mergeCell ref="C6:C13"/>
    <mergeCell ref="D6:D7"/>
    <mergeCell ref="E6:E7"/>
    <mergeCell ref="F6:F7"/>
    <mergeCell ref="G6:G7"/>
    <mergeCell ref="I6:I13"/>
    <mergeCell ref="J6:J7"/>
    <mergeCell ref="K6:K7"/>
    <mergeCell ref="L6:L7"/>
    <mergeCell ref="L10:L11"/>
    <mergeCell ref="D4:D5"/>
    <mergeCell ref="E4:E5"/>
    <mergeCell ref="F4:F5"/>
    <mergeCell ref="G4:G5"/>
    <mergeCell ref="I4:I5"/>
    <mergeCell ref="J4:J5"/>
    <mergeCell ref="K4:K5"/>
    <mergeCell ref="L4:L5"/>
    <mergeCell ref="M4:M5"/>
  </mergeCells>
  <pageMargins left="0.7" right="0.7" top="0.75" bottom="0.75" header="0.3" footer="0.3"/>
  <pageSetup paperSize="9" orientation="portrait" horizontalDpi="1200" verticalDpi="1200" r:id="rId1"/>
  <headerFooter>
    <oddFooter>&amp;L_x000D_&amp;1#&amp;"Calibri"&amp;10&amp;K000000 Interné</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3AF58-A5A3-4FCC-A110-2E0154ABBD60}">
  <sheetPr>
    <tabColor rgb="FFFF0000"/>
  </sheetPr>
  <dimension ref="C2:G133"/>
  <sheetViews>
    <sheetView showGridLines="0" zoomScale="85" zoomScaleNormal="85" workbookViewId="0">
      <selection activeCell="I5" sqref="I5"/>
    </sheetView>
  </sheetViews>
  <sheetFormatPr defaultRowHeight="15" x14ac:dyDescent="0.25"/>
  <cols>
    <col min="3" max="3" width="28.25" customWidth="1"/>
    <col min="4" max="4" width="27" customWidth="1"/>
    <col min="5" max="5" width="41" customWidth="1"/>
    <col min="6" max="7" width="28.25" customWidth="1"/>
  </cols>
  <sheetData>
    <row r="2" spans="3:7" x14ac:dyDescent="0.25">
      <c r="C2" s="503" t="s">
        <v>485</v>
      </c>
      <c r="D2" s="503"/>
      <c r="E2" s="503"/>
      <c r="F2" s="503"/>
      <c r="G2" s="503"/>
    </row>
    <row r="3" spans="3:7" ht="15.75" thickBot="1" x14ac:dyDescent="0.3"/>
    <row r="4" spans="3:7" ht="44.25" customHeight="1" thickBot="1" x14ac:dyDescent="0.3">
      <c r="C4" s="150"/>
      <c r="D4" s="151" t="s">
        <v>550</v>
      </c>
      <c r="E4" s="151" t="s">
        <v>486</v>
      </c>
      <c r="F4" s="151" t="s">
        <v>527</v>
      </c>
      <c r="G4" s="151" t="s">
        <v>427</v>
      </c>
    </row>
    <row r="5" spans="3:7" x14ac:dyDescent="0.25">
      <c r="C5" s="451" t="s">
        <v>487</v>
      </c>
      <c r="D5" s="454" t="s">
        <v>551</v>
      </c>
      <c r="E5" s="517" t="s">
        <v>488</v>
      </c>
      <c r="F5" s="458" t="s">
        <v>194</v>
      </c>
      <c r="G5" s="460" t="s">
        <v>428</v>
      </c>
    </row>
    <row r="6" spans="3:7" ht="119.25" customHeight="1" thickBot="1" x14ac:dyDescent="0.3">
      <c r="C6" s="452"/>
      <c r="D6" s="455"/>
      <c r="E6" s="518"/>
      <c r="F6" s="459"/>
      <c r="G6" s="461"/>
    </row>
    <row r="7" spans="3:7" ht="125.25" customHeight="1" x14ac:dyDescent="0.25">
      <c r="C7" s="452"/>
      <c r="D7" s="464" t="s">
        <v>552</v>
      </c>
      <c r="E7" s="505" t="s">
        <v>489</v>
      </c>
      <c r="F7" s="458" t="s">
        <v>194</v>
      </c>
      <c r="G7" s="460" t="s">
        <v>428</v>
      </c>
    </row>
    <row r="8" spans="3:7" ht="15.75" thickBot="1" x14ac:dyDescent="0.3">
      <c r="C8" s="452"/>
      <c r="D8" s="455"/>
      <c r="E8" s="507"/>
      <c r="F8" s="459"/>
      <c r="G8" s="461"/>
    </row>
    <row r="9" spans="3:7" ht="207.75" customHeight="1" x14ac:dyDescent="0.25">
      <c r="C9" s="452"/>
      <c r="D9" s="464" t="s">
        <v>553</v>
      </c>
      <c r="E9" s="505" t="s">
        <v>490</v>
      </c>
      <c r="F9" s="458" t="s">
        <v>194</v>
      </c>
      <c r="G9" s="460" t="s">
        <v>428</v>
      </c>
    </row>
    <row r="10" spans="3:7" ht="15.75" thickBot="1" x14ac:dyDescent="0.3">
      <c r="C10" s="452"/>
      <c r="D10" s="455"/>
      <c r="E10" s="507"/>
      <c r="F10" s="459"/>
      <c r="G10" s="461"/>
    </row>
    <row r="11" spans="3:7" ht="119.25" customHeight="1" x14ac:dyDescent="0.25">
      <c r="C11" s="452"/>
      <c r="D11" s="464" t="s">
        <v>554</v>
      </c>
      <c r="E11" s="505" t="s">
        <v>491</v>
      </c>
      <c r="F11" s="458" t="s">
        <v>194</v>
      </c>
      <c r="G11" s="460" t="s">
        <v>429</v>
      </c>
    </row>
    <row r="12" spans="3:7" ht="15.75" thickBot="1" x14ac:dyDescent="0.3">
      <c r="C12" s="452"/>
      <c r="D12" s="455"/>
      <c r="E12" s="507"/>
      <c r="F12" s="459"/>
      <c r="G12" s="461"/>
    </row>
    <row r="13" spans="3:7" ht="72.75" customHeight="1" x14ac:dyDescent="0.25">
      <c r="C13" s="452"/>
      <c r="D13" s="464" t="s">
        <v>555</v>
      </c>
      <c r="E13" s="519" t="s">
        <v>492</v>
      </c>
      <c r="F13" s="458" t="s">
        <v>194</v>
      </c>
      <c r="G13" s="460" t="s">
        <v>472</v>
      </c>
    </row>
    <row r="14" spans="3:7" ht="15.75" thickBot="1" x14ac:dyDescent="0.3">
      <c r="C14" s="452"/>
      <c r="D14" s="455"/>
      <c r="E14" s="520"/>
      <c r="F14" s="459"/>
      <c r="G14" s="461"/>
    </row>
    <row r="15" spans="3:7" ht="130.5" customHeight="1" x14ac:dyDescent="0.25">
      <c r="C15" s="452"/>
      <c r="D15" s="464" t="s">
        <v>556</v>
      </c>
      <c r="E15" s="505" t="s">
        <v>493</v>
      </c>
      <c r="F15" s="458" t="s">
        <v>194</v>
      </c>
      <c r="G15" s="460" t="s">
        <v>428</v>
      </c>
    </row>
    <row r="16" spans="3:7" ht="15.75" thickBot="1" x14ac:dyDescent="0.3">
      <c r="C16" s="452"/>
      <c r="D16" s="455"/>
      <c r="E16" s="507"/>
      <c r="F16" s="459"/>
      <c r="G16" s="461"/>
    </row>
    <row r="17" spans="3:7" ht="115.5" customHeight="1" x14ac:dyDescent="0.25">
      <c r="C17" s="452"/>
      <c r="D17" s="464" t="s">
        <v>557</v>
      </c>
      <c r="E17" s="505" t="s">
        <v>494</v>
      </c>
      <c r="F17" s="458" t="s">
        <v>194</v>
      </c>
      <c r="G17" s="460" t="s">
        <v>428</v>
      </c>
    </row>
    <row r="18" spans="3:7" ht="6" customHeight="1" thickBot="1" x14ac:dyDescent="0.3">
      <c r="C18" s="452"/>
      <c r="D18" s="454"/>
      <c r="E18" s="506"/>
      <c r="F18" s="466"/>
      <c r="G18" s="467"/>
    </row>
    <row r="19" spans="3:7" ht="15.75" hidden="1" thickBot="1" x14ac:dyDescent="0.3">
      <c r="C19" s="452"/>
      <c r="D19" s="454"/>
      <c r="E19" s="506"/>
      <c r="F19" s="466"/>
      <c r="G19" s="467"/>
    </row>
    <row r="20" spans="3:7" ht="15.75" hidden="1" thickBot="1" x14ac:dyDescent="0.3">
      <c r="C20" s="452"/>
      <c r="D20" s="455"/>
      <c r="E20" s="507"/>
      <c r="F20" s="459"/>
      <c r="G20" s="461"/>
    </row>
    <row r="21" spans="3:7" ht="101.25" customHeight="1" x14ac:dyDescent="0.25">
      <c r="C21" s="452"/>
      <c r="D21" s="464" t="s">
        <v>558</v>
      </c>
      <c r="E21" s="505" t="s">
        <v>495</v>
      </c>
      <c r="F21" s="458" t="s">
        <v>194</v>
      </c>
      <c r="G21" s="460" t="s">
        <v>428</v>
      </c>
    </row>
    <row r="22" spans="3:7" ht="15.75" thickBot="1" x14ac:dyDescent="0.3">
      <c r="C22" s="452"/>
      <c r="D22" s="455"/>
      <c r="E22" s="507"/>
      <c r="F22" s="459"/>
      <c r="G22" s="461"/>
    </row>
    <row r="23" spans="3:7" ht="177" customHeight="1" thickBot="1" x14ac:dyDescent="0.3">
      <c r="C23" s="452"/>
      <c r="D23" s="464" t="s">
        <v>559</v>
      </c>
      <c r="E23" s="505" t="s">
        <v>496</v>
      </c>
      <c r="F23" s="458" t="s">
        <v>194</v>
      </c>
      <c r="G23" s="460" t="s">
        <v>428</v>
      </c>
    </row>
    <row r="24" spans="3:7" ht="15.75" hidden="1" thickBot="1" x14ac:dyDescent="0.3">
      <c r="C24" s="452"/>
      <c r="D24" s="455"/>
      <c r="E24" s="507"/>
      <c r="F24" s="459"/>
      <c r="G24" s="461"/>
    </row>
    <row r="25" spans="3:7" ht="86.25" customHeight="1" thickBot="1" x14ac:dyDescent="0.3">
      <c r="C25" s="452"/>
      <c r="D25" s="464" t="s">
        <v>560</v>
      </c>
      <c r="E25" s="505" t="s">
        <v>497</v>
      </c>
      <c r="F25" s="458" t="s">
        <v>194</v>
      </c>
      <c r="G25" s="460" t="s">
        <v>472</v>
      </c>
    </row>
    <row r="26" spans="3:7" ht="15.75" hidden="1" thickBot="1" x14ac:dyDescent="0.3">
      <c r="C26" s="452"/>
      <c r="D26" s="454"/>
      <c r="E26" s="507"/>
      <c r="F26" s="466"/>
      <c r="G26" s="467"/>
    </row>
    <row r="27" spans="3:7" ht="78" customHeight="1" thickBot="1" x14ac:dyDescent="0.3">
      <c r="C27" s="452"/>
      <c r="D27" s="454"/>
      <c r="E27" s="505" t="s">
        <v>498</v>
      </c>
      <c r="F27" s="466"/>
      <c r="G27" s="467"/>
    </row>
    <row r="28" spans="3:7" ht="15.75" hidden="1" thickBot="1" x14ac:dyDescent="0.3">
      <c r="C28" s="453"/>
      <c r="D28" s="455"/>
      <c r="E28" s="507"/>
      <c r="F28" s="459"/>
      <c r="G28" s="141"/>
    </row>
    <row r="29" spans="3:7" ht="120" customHeight="1" thickBot="1" x14ac:dyDescent="0.3">
      <c r="C29" s="470" t="s">
        <v>499</v>
      </c>
      <c r="D29" s="468" t="s">
        <v>561</v>
      </c>
      <c r="E29" s="505" t="s">
        <v>500</v>
      </c>
      <c r="F29" s="458" t="s">
        <v>194</v>
      </c>
      <c r="G29" s="460" t="s">
        <v>430</v>
      </c>
    </row>
    <row r="30" spans="3:7" ht="15.75" hidden="1" thickBot="1" x14ac:dyDescent="0.3">
      <c r="C30" s="471"/>
      <c r="D30" s="469"/>
      <c r="E30" s="507"/>
      <c r="F30" s="459"/>
      <c r="G30" s="461"/>
    </row>
    <row r="31" spans="3:7" ht="106.5" customHeight="1" thickBot="1" x14ac:dyDescent="0.3">
      <c r="C31" s="471"/>
      <c r="D31" s="468" t="s">
        <v>562</v>
      </c>
      <c r="E31" s="505" t="s">
        <v>501</v>
      </c>
      <c r="F31" s="458" t="s">
        <v>475</v>
      </c>
      <c r="G31" s="460" t="s">
        <v>473</v>
      </c>
    </row>
    <row r="32" spans="3:7" ht="15.75" hidden="1" thickBot="1" x14ac:dyDescent="0.3">
      <c r="C32" s="471"/>
      <c r="D32" s="469"/>
      <c r="E32" s="507"/>
      <c r="F32" s="459"/>
      <c r="G32" s="461"/>
    </row>
    <row r="33" spans="3:7" ht="117" customHeight="1" thickBot="1" x14ac:dyDescent="0.3">
      <c r="C33" s="471"/>
      <c r="D33" s="468" t="s">
        <v>563</v>
      </c>
      <c r="E33" s="505" t="s">
        <v>503</v>
      </c>
      <c r="F33" s="458" t="s">
        <v>194</v>
      </c>
      <c r="G33" s="460" t="s">
        <v>430</v>
      </c>
    </row>
    <row r="34" spans="3:7" ht="15.75" hidden="1" thickBot="1" x14ac:dyDescent="0.3">
      <c r="C34" s="471"/>
      <c r="D34" s="469"/>
      <c r="E34" s="507"/>
      <c r="F34" s="459"/>
      <c r="G34" s="461"/>
    </row>
    <row r="35" spans="3:7" ht="87.75" customHeight="1" thickBot="1" x14ac:dyDescent="0.3">
      <c r="C35" s="471"/>
      <c r="D35" s="468" t="s">
        <v>564</v>
      </c>
      <c r="E35" s="505" t="s">
        <v>505</v>
      </c>
      <c r="F35" s="458" t="s">
        <v>194</v>
      </c>
      <c r="G35" s="458" t="s">
        <v>430</v>
      </c>
    </row>
    <row r="36" spans="3:7" ht="15.75" hidden="1" customHeight="1" thickBot="1" x14ac:dyDescent="0.3">
      <c r="C36" s="471"/>
      <c r="D36" s="469" t="s">
        <v>504</v>
      </c>
      <c r="E36" s="507"/>
      <c r="F36" s="459"/>
      <c r="G36" s="459"/>
    </row>
    <row r="37" spans="3:7" ht="117" customHeight="1" thickBot="1" x14ac:dyDescent="0.3">
      <c r="C37" s="471"/>
      <c r="D37" s="468" t="s">
        <v>565</v>
      </c>
      <c r="E37" s="505" t="s">
        <v>507</v>
      </c>
      <c r="F37" s="472" t="s">
        <v>194</v>
      </c>
      <c r="G37" s="458" t="s">
        <v>430</v>
      </c>
    </row>
    <row r="38" spans="3:7" ht="15.75" hidden="1" customHeight="1" thickBot="1" x14ac:dyDescent="0.3">
      <c r="C38" s="471"/>
      <c r="D38" s="469" t="s">
        <v>506</v>
      </c>
      <c r="E38" s="507"/>
      <c r="F38" s="473"/>
      <c r="G38" s="466"/>
    </row>
    <row r="39" spans="3:7" ht="85.5" customHeight="1" thickBot="1" x14ac:dyDescent="0.3">
      <c r="C39" s="471"/>
      <c r="D39" s="468" t="s">
        <v>566</v>
      </c>
      <c r="E39" s="505" t="s">
        <v>509</v>
      </c>
      <c r="F39" s="472" t="s">
        <v>194</v>
      </c>
      <c r="G39" s="458" t="s">
        <v>474</v>
      </c>
    </row>
    <row r="40" spans="3:7" ht="15.75" hidden="1" customHeight="1" thickBot="1" x14ac:dyDescent="0.3">
      <c r="C40" s="471"/>
      <c r="D40" s="469" t="s">
        <v>508</v>
      </c>
      <c r="E40" s="507"/>
      <c r="F40" s="473"/>
      <c r="G40" s="459" t="s">
        <v>430</v>
      </c>
    </row>
    <row r="41" spans="3:7" ht="103.5" customHeight="1" thickBot="1" x14ac:dyDescent="0.3">
      <c r="C41" s="471"/>
      <c r="D41" s="468" t="s">
        <v>567</v>
      </c>
      <c r="E41" s="505" t="s">
        <v>510</v>
      </c>
      <c r="F41" s="525" t="s">
        <v>194</v>
      </c>
      <c r="G41" s="152" t="s">
        <v>474</v>
      </c>
    </row>
    <row r="42" spans="3:7" ht="15.75" hidden="1" customHeight="1" thickBot="1" x14ac:dyDescent="0.3">
      <c r="C42" s="471"/>
      <c r="D42" s="469"/>
      <c r="E42" s="507"/>
      <c r="F42" s="469"/>
      <c r="G42" s="154" t="s">
        <v>430</v>
      </c>
    </row>
    <row r="43" spans="3:7" ht="155.25" customHeight="1" x14ac:dyDescent="0.25">
      <c r="C43" s="471"/>
      <c r="D43" s="468" t="s">
        <v>568</v>
      </c>
      <c r="E43" s="505" t="s">
        <v>511</v>
      </c>
      <c r="F43" s="504" t="s">
        <v>607</v>
      </c>
      <c r="G43" s="460" t="s">
        <v>473</v>
      </c>
    </row>
    <row r="44" spans="3:7" ht="15.75" customHeight="1" thickBot="1" x14ac:dyDescent="0.3">
      <c r="C44" s="471"/>
      <c r="D44" s="469"/>
      <c r="E44" s="507"/>
      <c r="F44" s="459"/>
      <c r="G44" s="461"/>
    </row>
    <row r="45" spans="3:7" ht="119.25" customHeight="1" x14ac:dyDescent="0.25">
      <c r="C45" s="471"/>
      <c r="D45" s="468" t="s">
        <v>569</v>
      </c>
      <c r="E45" s="505" t="s">
        <v>512</v>
      </c>
      <c r="F45" s="458" t="s">
        <v>608</v>
      </c>
      <c r="G45" s="460" t="s">
        <v>473</v>
      </c>
    </row>
    <row r="46" spans="3:7" ht="15.75" thickBot="1" x14ac:dyDescent="0.3">
      <c r="C46" s="471"/>
      <c r="D46" s="469"/>
      <c r="E46" s="507"/>
      <c r="F46" s="459"/>
      <c r="G46" s="461"/>
    </row>
    <row r="47" spans="3:7" ht="15" customHeight="1" x14ac:dyDescent="0.25">
      <c r="C47" s="471"/>
      <c r="D47" s="468" t="s">
        <v>570</v>
      </c>
      <c r="E47" s="508" t="s">
        <v>605</v>
      </c>
      <c r="F47" s="458" t="s">
        <v>426</v>
      </c>
      <c r="G47" s="460" t="s">
        <v>473</v>
      </c>
    </row>
    <row r="48" spans="3:7" x14ac:dyDescent="0.25">
      <c r="C48" s="471"/>
      <c r="D48" s="478"/>
      <c r="E48" s="509"/>
      <c r="F48" s="466"/>
      <c r="G48" s="467"/>
    </row>
    <row r="49" spans="3:7" ht="15" customHeight="1" x14ac:dyDescent="0.25">
      <c r="C49" s="471"/>
      <c r="D49" s="478"/>
      <c r="E49" s="509"/>
      <c r="F49" s="466"/>
      <c r="G49" s="467"/>
    </row>
    <row r="50" spans="3:7" ht="15" customHeight="1" x14ac:dyDescent="0.25">
      <c r="C50" s="471"/>
      <c r="D50" s="478"/>
      <c r="E50" s="509"/>
      <c r="F50" s="466"/>
      <c r="G50" s="467"/>
    </row>
    <row r="51" spans="3:7" ht="66.75" customHeight="1" thickBot="1" x14ac:dyDescent="0.3">
      <c r="C51" s="471"/>
      <c r="D51" s="469"/>
      <c r="E51" s="510"/>
      <c r="F51" s="459"/>
      <c r="G51" s="461"/>
    </row>
    <row r="52" spans="3:7" x14ac:dyDescent="0.25">
      <c r="C52" s="471"/>
      <c r="D52" s="468" t="s">
        <v>571</v>
      </c>
      <c r="E52" s="505" t="s">
        <v>604</v>
      </c>
      <c r="F52" s="458" t="s">
        <v>426</v>
      </c>
      <c r="G52" s="460" t="s">
        <v>476</v>
      </c>
    </row>
    <row r="53" spans="3:7" x14ac:dyDescent="0.25">
      <c r="C53" s="471"/>
      <c r="D53" s="478"/>
      <c r="E53" s="506" t="s">
        <v>513</v>
      </c>
      <c r="F53" s="466"/>
      <c r="G53" s="467"/>
    </row>
    <row r="54" spans="3:7" ht="108" customHeight="1" thickBot="1" x14ac:dyDescent="0.3">
      <c r="C54" s="471"/>
      <c r="D54" s="469"/>
      <c r="E54" s="507"/>
      <c r="F54" s="459"/>
      <c r="G54" s="461"/>
    </row>
    <row r="55" spans="3:7" ht="154.5" customHeight="1" thickBot="1" x14ac:dyDescent="0.3">
      <c r="C55" s="471"/>
      <c r="D55" s="468" t="s">
        <v>572</v>
      </c>
      <c r="E55" s="505" t="s">
        <v>514</v>
      </c>
      <c r="F55" s="458" t="s">
        <v>426</v>
      </c>
      <c r="G55" s="460" t="s">
        <v>478</v>
      </c>
    </row>
    <row r="56" spans="3:7" ht="15.75" hidden="1" thickBot="1" x14ac:dyDescent="0.3">
      <c r="C56" s="471"/>
      <c r="D56" s="478"/>
      <c r="E56" s="506"/>
      <c r="F56" s="466"/>
      <c r="G56" s="467"/>
    </row>
    <row r="57" spans="3:7" ht="15.75" hidden="1" thickBot="1" x14ac:dyDescent="0.3">
      <c r="C57" s="471"/>
      <c r="D57" s="469"/>
      <c r="E57" s="507"/>
      <c r="F57" s="459"/>
      <c r="G57" s="461"/>
    </row>
    <row r="58" spans="3:7" ht="159" customHeight="1" thickBot="1" x14ac:dyDescent="0.3">
      <c r="C58" s="471"/>
      <c r="D58" s="468" t="s">
        <v>573</v>
      </c>
      <c r="E58" s="505" t="s">
        <v>515</v>
      </c>
      <c r="F58" s="458" t="s">
        <v>194</v>
      </c>
      <c r="G58" s="460" t="s">
        <v>430</v>
      </c>
    </row>
    <row r="59" spans="3:7" ht="15.75" hidden="1" thickBot="1" x14ac:dyDescent="0.3">
      <c r="C59" s="471"/>
      <c r="D59" s="469"/>
      <c r="E59" s="506"/>
      <c r="F59" s="459"/>
      <c r="G59" s="461"/>
    </row>
    <row r="60" spans="3:7" ht="186.75" customHeight="1" thickBot="1" x14ac:dyDescent="0.3">
      <c r="C60" s="471"/>
      <c r="D60" s="468" t="s">
        <v>574</v>
      </c>
      <c r="E60" s="505" t="s">
        <v>516</v>
      </c>
      <c r="F60" s="458" t="s">
        <v>426</v>
      </c>
      <c r="G60" s="460" t="s">
        <v>473</v>
      </c>
    </row>
    <row r="61" spans="3:7" ht="15.75" hidden="1" thickBot="1" x14ac:dyDescent="0.3">
      <c r="C61" s="523"/>
      <c r="D61" s="469"/>
      <c r="E61" s="507"/>
      <c r="F61" s="459"/>
      <c r="G61" s="461"/>
    </row>
    <row r="62" spans="3:7" ht="287.25" customHeight="1" x14ac:dyDescent="0.25">
      <c r="C62" s="516"/>
      <c r="D62" s="468" t="s">
        <v>575</v>
      </c>
      <c r="E62" s="505" t="s">
        <v>517</v>
      </c>
      <c r="F62" s="458" t="s">
        <v>609</v>
      </c>
      <c r="G62" s="460" t="s">
        <v>479</v>
      </c>
    </row>
    <row r="63" spans="3:7" ht="15.75" thickBot="1" x14ac:dyDescent="0.3">
      <c r="C63" s="482"/>
      <c r="D63" s="486"/>
      <c r="E63" s="507"/>
      <c r="F63" s="459"/>
      <c r="G63" s="461"/>
    </row>
    <row r="64" spans="3:7" ht="128.25" customHeight="1" x14ac:dyDescent="0.25">
      <c r="C64" s="482"/>
      <c r="D64" s="485" t="s">
        <v>576</v>
      </c>
      <c r="E64" s="505" t="s">
        <v>518</v>
      </c>
      <c r="F64" s="458" t="s">
        <v>194</v>
      </c>
      <c r="G64" s="487" t="s">
        <v>431</v>
      </c>
    </row>
    <row r="65" spans="3:7" ht="15.75" thickBot="1" x14ac:dyDescent="0.3">
      <c r="C65" s="482"/>
      <c r="D65" s="486"/>
      <c r="E65" s="507"/>
      <c r="F65" s="459"/>
      <c r="G65" s="488"/>
    </row>
    <row r="66" spans="3:7" ht="249" customHeight="1" thickBot="1" x14ac:dyDescent="0.3">
      <c r="C66" s="482"/>
      <c r="D66" s="485" t="s">
        <v>577</v>
      </c>
      <c r="E66" s="505" t="s">
        <v>519</v>
      </c>
      <c r="F66" s="458" t="s">
        <v>426</v>
      </c>
      <c r="G66" s="460" t="s">
        <v>480</v>
      </c>
    </row>
    <row r="67" spans="3:7" ht="15.75" hidden="1" thickBot="1" x14ac:dyDescent="0.3">
      <c r="C67" s="482"/>
      <c r="D67" s="478"/>
      <c r="E67" s="506"/>
      <c r="F67" s="466"/>
      <c r="G67" s="467"/>
    </row>
    <row r="68" spans="3:7" ht="15.75" hidden="1" thickBot="1" x14ac:dyDescent="0.3">
      <c r="C68" s="482"/>
      <c r="D68" s="486"/>
      <c r="E68" s="507"/>
      <c r="F68" s="459"/>
      <c r="G68" s="461"/>
    </row>
    <row r="69" spans="3:7" ht="155.25" customHeight="1" x14ac:dyDescent="0.25">
      <c r="C69" s="482"/>
      <c r="D69" s="485" t="s">
        <v>578</v>
      </c>
      <c r="E69" s="505" t="s">
        <v>520</v>
      </c>
      <c r="F69" s="458" t="s">
        <v>194</v>
      </c>
      <c r="G69" s="460" t="s">
        <v>431</v>
      </c>
    </row>
    <row r="70" spans="3:7" ht="15.75" thickBot="1" x14ac:dyDescent="0.3">
      <c r="C70" s="482"/>
      <c r="D70" s="486"/>
      <c r="E70" s="507"/>
      <c r="F70" s="459"/>
      <c r="G70" s="461"/>
    </row>
    <row r="71" spans="3:7" ht="155.25" customHeight="1" x14ac:dyDescent="0.25">
      <c r="C71" s="482"/>
      <c r="D71" s="485" t="s">
        <v>579</v>
      </c>
      <c r="E71" s="505" t="s">
        <v>521</v>
      </c>
      <c r="F71" s="458" t="s">
        <v>194</v>
      </c>
      <c r="G71" s="487" t="s">
        <v>428</v>
      </c>
    </row>
    <row r="72" spans="3:7" ht="15.75" thickBot="1" x14ac:dyDescent="0.3">
      <c r="C72" s="482"/>
      <c r="D72" s="486"/>
      <c r="E72" s="507"/>
      <c r="F72" s="459"/>
      <c r="G72" s="488"/>
    </row>
    <row r="73" spans="3:7" ht="101.25" customHeight="1" x14ac:dyDescent="0.25">
      <c r="C73" s="482"/>
      <c r="D73" s="485" t="s">
        <v>580</v>
      </c>
      <c r="E73" s="505" t="s">
        <v>522</v>
      </c>
      <c r="F73" s="458" t="s">
        <v>194</v>
      </c>
      <c r="G73" s="487" t="s">
        <v>482</v>
      </c>
    </row>
    <row r="74" spans="3:7" ht="15.75" thickBot="1" x14ac:dyDescent="0.3">
      <c r="C74" s="482"/>
      <c r="D74" s="486"/>
      <c r="E74" s="507"/>
      <c r="F74" s="459"/>
      <c r="G74" s="488"/>
    </row>
    <row r="75" spans="3:7" ht="152.25" customHeight="1" x14ac:dyDescent="0.25">
      <c r="C75" s="482"/>
      <c r="D75" s="485" t="s">
        <v>581</v>
      </c>
      <c r="E75" s="505" t="s">
        <v>523</v>
      </c>
      <c r="F75" s="458" t="s">
        <v>194</v>
      </c>
      <c r="G75" s="487" t="s">
        <v>431</v>
      </c>
    </row>
    <row r="76" spans="3:7" x14ac:dyDescent="0.25">
      <c r="C76" s="482"/>
      <c r="D76" s="478"/>
      <c r="E76" s="506"/>
      <c r="F76" s="466"/>
      <c r="G76" s="489"/>
    </row>
    <row r="77" spans="3:7" ht="15.75" thickBot="1" x14ac:dyDescent="0.3">
      <c r="C77" s="482"/>
      <c r="D77" s="486"/>
      <c r="E77" s="507"/>
      <c r="F77" s="459"/>
      <c r="G77" s="488"/>
    </row>
    <row r="78" spans="3:7" ht="128.25" customHeight="1" x14ac:dyDescent="0.25">
      <c r="C78" s="482"/>
      <c r="D78" s="485" t="s">
        <v>582</v>
      </c>
      <c r="E78" s="505" t="s">
        <v>524</v>
      </c>
      <c r="F78" s="458" t="s">
        <v>194</v>
      </c>
      <c r="G78" s="487" t="s">
        <v>431</v>
      </c>
    </row>
    <row r="79" spans="3:7" x14ac:dyDescent="0.25">
      <c r="C79" s="482"/>
      <c r="D79" s="478"/>
      <c r="E79" s="506"/>
      <c r="F79" s="466"/>
      <c r="G79" s="489"/>
    </row>
    <row r="80" spans="3:7" ht="15.75" thickBot="1" x14ac:dyDescent="0.3">
      <c r="C80" s="482"/>
      <c r="D80" s="486"/>
      <c r="E80" s="507"/>
      <c r="F80" s="459"/>
      <c r="G80" s="488"/>
    </row>
    <row r="81" spans="3:7" ht="153.75" customHeight="1" x14ac:dyDescent="0.25">
      <c r="C81" s="482"/>
      <c r="D81" s="485" t="s">
        <v>583</v>
      </c>
      <c r="E81" s="505" t="s">
        <v>525</v>
      </c>
      <c r="F81" s="458" t="s">
        <v>426</v>
      </c>
      <c r="G81" s="487" t="s">
        <v>480</v>
      </c>
    </row>
    <row r="82" spans="3:7" x14ac:dyDescent="0.25">
      <c r="C82" s="482"/>
      <c r="D82" s="478"/>
      <c r="E82" s="506"/>
      <c r="F82" s="466"/>
      <c r="G82" s="489"/>
    </row>
    <row r="83" spans="3:7" ht="15.75" thickBot="1" x14ac:dyDescent="0.3">
      <c r="C83" s="482"/>
      <c r="D83" s="486"/>
      <c r="E83" s="507"/>
      <c r="F83" s="459"/>
      <c r="G83" s="488"/>
    </row>
    <row r="84" spans="3:7" ht="115.5" customHeight="1" thickBot="1" x14ac:dyDescent="0.3">
      <c r="C84" s="482"/>
      <c r="D84" s="485" t="s">
        <v>584</v>
      </c>
      <c r="E84" s="505" t="s">
        <v>526</v>
      </c>
      <c r="F84" s="458" t="s">
        <v>527</v>
      </c>
      <c r="G84" s="460" t="s">
        <v>480</v>
      </c>
    </row>
    <row r="85" spans="3:7" ht="15.75" hidden="1" thickBot="1" x14ac:dyDescent="0.3">
      <c r="C85" s="482"/>
      <c r="D85" s="478"/>
      <c r="E85" s="506"/>
      <c r="F85" s="466"/>
      <c r="G85" s="467"/>
    </row>
    <row r="86" spans="3:7" ht="15.75" hidden="1" thickBot="1" x14ac:dyDescent="0.3">
      <c r="C86" s="483"/>
      <c r="D86" s="469"/>
      <c r="E86" s="507"/>
      <c r="F86" s="459"/>
      <c r="G86" s="461"/>
    </row>
    <row r="87" spans="3:7" ht="141.75" customHeight="1" thickBot="1" x14ac:dyDescent="0.3">
      <c r="C87" s="490" t="s">
        <v>528</v>
      </c>
      <c r="D87" s="468" t="s">
        <v>585</v>
      </c>
      <c r="E87" s="505" t="s">
        <v>529</v>
      </c>
      <c r="F87" s="458" t="s">
        <v>194</v>
      </c>
      <c r="G87" s="487" t="s">
        <v>610</v>
      </c>
    </row>
    <row r="88" spans="3:7" ht="15.75" hidden="1" thickBot="1" x14ac:dyDescent="0.3">
      <c r="C88" s="491"/>
      <c r="D88" s="469"/>
      <c r="E88" s="507"/>
      <c r="F88" s="459"/>
      <c r="G88" s="488"/>
    </row>
    <row r="89" spans="3:7" ht="90.75" customHeight="1" thickBot="1" x14ac:dyDescent="0.3">
      <c r="C89" s="491"/>
      <c r="D89" s="468" t="s">
        <v>586</v>
      </c>
      <c r="E89" s="505" t="s">
        <v>530</v>
      </c>
      <c r="F89" s="458" t="s">
        <v>194</v>
      </c>
      <c r="G89" s="487" t="s">
        <v>429</v>
      </c>
    </row>
    <row r="90" spans="3:7" ht="15.75" hidden="1" thickBot="1" x14ac:dyDescent="0.3">
      <c r="C90" s="491"/>
      <c r="D90" s="469"/>
      <c r="E90" s="507"/>
      <c r="F90" s="459"/>
      <c r="G90" s="488"/>
    </row>
    <row r="91" spans="3:7" ht="299.25" customHeight="1" x14ac:dyDescent="0.25">
      <c r="C91" s="491"/>
      <c r="D91" s="468" t="s">
        <v>587</v>
      </c>
      <c r="E91" s="505" t="s">
        <v>531</v>
      </c>
      <c r="F91" s="458" t="s">
        <v>611</v>
      </c>
      <c r="G91" s="487" t="s">
        <v>483</v>
      </c>
    </row>
    <row r="92" spans="3:7" ht="15.75" thickBot="1" x14ac:dyDescent="0.3">
      <c r="C92" s="491"/>
      <c r="D92" s="469"/>
      <c r="E92" s="507"/>
      <c r="F92" s="459"/>
      <c r="G92" s="488"/>
    </row>
    <row r="93" spans="3:7" ht="24" customHeight="1" x14ac:dyDescent="0.25">
      <c r="C93" s="491"/>
      <c r="D93" s="468" t="s">
        <v>588</v>
      </c>
      <c r="E93" s="508" t="s">
        <v>612</v>
      </c>
      <c r="F93" s="458" t="s">
        <v>426</v>
      </c>
      <c r="G93" s="487" t="s">
        <v>613</v>
      </c>
    </row>
    <row r="94" spans="3:7" x14ac:dyDescent="0.25">
      <c r="C94" s="491"/>
      <c r="D94" s="478"/>
      <c r="E94" s="509"/>
      <c r="F94" s="466"/>
      <c r="G94" s="489"/>
    </row>
    <row r="95" spans="3:7" x14ac:dyDescent="0.25">
      <c r="C95" s="491"/>
      <c r="D95" s="478"/>
      <c r="E95" s="509"/>
      <c r="F95" s="466"/>
      <c r="G95" s="489"/>
    </row>
    <row r="96" spans="3:7" x14ac:dyDescent="0.25">
      <c r="C96" s="491"/>
      <c r="D96" s="478"/>
      <c r="E96" s="509"/>
      <c r="F96" s="466"/>
      <c r="G96" s="489"/>
    </row>
    <row r="97" spans="3:7" ht="15.75" thickBot="1" x14ac:dyDescent="0.3">
      <c r="C97" s="513"/>
      <c r="D97" s="469"/>
      <c r="E97" s="510"/>
      <c r="F97" s="459"/>
      <c r="G97" s="488"/>
    </row>
    <row r="98" spans="3:7" ht="68.25" customHeight="1" x14ac:dyDescent="0.25">
      <c r="C98" s="514" t="s">
        <v>532</v>
      </c>
      <c r="D98" s="468" t="s">
        <v>589</v>
      </c>
      <c r="E98" s="505" t="s">
        <v>533</v>
      </c>
      <c r="F98" s="458" t="s">
        <v>194</v>
      </c>
      <c r="G98" s="487" t="s">
        <v>614</v>
      </c>
    </row>
    <row r="99" spans="3:7" x14ac:dyDescent="0.25">
      <c r="C99" s="492"/>
      <c r="D99" s="478"/>
      <c r="E99" s="506"/>
      <c r="F99" s="466"/>
      <c r="G99" s="489"/>
    </row>
    <row r="100" spans="3:7" ht="15.75" thickBot="1" x14ac:dyDescent="0.3">
      <c r="C100" s="492"/>
      <c r="D100" s="469"/>
      <c r="E100" s="507"/>
      <c r="F100" s="459"/>
      <c r="G100" s="488"/>
    </row>
    <row r="101" spans="3:7" ht="92.25" customHeight="1" thickBot="1" x14ac:dyDescent="0.3">
      <c r="C101" s="492"/>
      <c r="D101" s="468" t="s">
        <v>590</v>
      </c>
      <c r="E101" s="505" t="s">
        <v>534</v>
      </c>
      <c r="F101" s="458" t="s">
        <v>426</v>
      </c>
      <c r="G101" s="487" t="s">
        <v>479</v>
      </c>
    </row>
    <row r="102" spans="3:7" ht="15.75" hidden="1" thickBot="1" x14ac:dyDescent="0.3">
      <c r="C102" s="492"/>
      <c r="D102" s="469"/>
      <c r="E102" s="507"/>
      <c r="F102" s="459"/>
      <c r="G102" s="488"/>
    </row>
    <row r="103" spans="3:7" ht="100.5" customHeight="1" thickBot="1" x14ac:dyDescent="0.3">
      <c r="C103" s="492"/>
      <c r="D103" s="468" t="s">
        <v>591</v>
      </c>
      <c r="E103" s="505" t="s">
        <v>535</v>
      </c>
      <c r="F103" s="458" t="s">
        <v>426</v>
      </c>
      <c r="G103" s="487" t="s">
        <v>479</v>
      </c>
    </row>
    <row r="104" spans="3:7" ht="15.75" hidden="1" thickBot="1" x14ac:dyDescent="0.3">
      <c r="C104" s="492"/>
      <c r="D104" s="469"/>
      <c r="E104" s="507"/>
      <c r="F104" s="459"/>
      <c r="G104" s="488"/>
    </row>
    <row r="105" spans="3:7" ht="111" customHeight="1" thickBot="1" x14ac:dyDescent="0.3">
      <c r="C105" s="492"/>
      <c r="D105" s="468" t="s">
        <v>592</v>
      </c>
      <c r="E105" s="505" t="s">
        <v>536</v>
      </c>
      <c r="F105" s="458" t="s">
        <v>194</v>
      </c>
      <c r="G105" s="487" t="s">
        <v>428</v>
      </c>
    </row>
    <row r="106" spans="3:7" ht="15.75" hidden="1" thickBot="1" x14ac:dyDescent="0.3">
      <c r="C106" s="492"/>
      <c r="D106" s="469"/>
      <c r="E106" s="507"/>
      <c r="F106" s="459"/>
      <c r="G106" s="488"/>
    </row>
    <row r="107" spans="3:7" ht="48" customHeight="1" x14ac:dyDescent="0.25">
      <c r="C107" s="492"/>
      <c r="D107" s="468" t="s">
        <v>593</v>
      </c>
      <c r="E107" s="508" t="s">
        <v>537</v>
      </c>
      <c r="F107" s="458" t="s">
        <v>426</v>
      </c>
      <c r="G107" s="487" t="s">
        <v>479</v>
      </c>
    </row>
    <row r="108" spans="3:7" ht="15.75" thickBot="1" x14ac:dyDescent="0.3">
      <c r="C108" s="492"/>
      <c r="D108" s="469"/>
      <c r="E108" s="510"/>
      <c r="F108" s="459"/>
      <c r="G108" s="488"/>
    </row>
    <row r="109" spans="3:7" ht="15" customHeight="1" x14ac:dyDescent="0.25">
      <c r="C109" s="492"/>
      <c r="D109" s="468" t="s">
        <v>594</v>
      </c>
      <c r="E109" s="508" t="s">
        <v>606</v>
      </c>
      <c r="F109" s="458" t="s">
        <v>426</v>
      </c>
      <c r="G109" s="487" t="s">
        <v>615</v>
      </c>
    </row>
    <row r="110" spans="3:7" ht="15.75" customHeight="1" x14ac:dyDescent="0.25">
      <c r="C110" s="492"/>
      <c r="D110" s="478"/>
      <c r="E110" s="509"/>
      <c r="F110" s="466"/>
      <c r="G110" s="489"/>
    </row>
    <row r="111" spans="3:7" ht="56.25" customHeight="1" thickBot="1" x14ac:dyDescent="0.3">
      <c r="C111" s="492"/>
      <c r="D111" s="469"/>
      <c r="E111" s="510"/>
      <c r="F111" s="459"/>
      <c r="G111" s="488"/>
    </row>
    <row r="112" spans="3:7" ht="87" customHeight="1" thickBot="1" x14ac:dyDescent="0.3">
      <c r="C112" s="492"/>
      <c r="D112" s="468" t="s">
        <v>595</v>
      </c>
      <c r="E112" s="505" t="s">
        <v>538</v>
      </c>
      <c r="F112" s="153" t="s">
        <v>502</v>
      </c>
      <c r="G112" s="487" t="s">
        <v>478</v>
      </c>
    </row>
    <row r="113" spans="3:7" ht="15.75" hidden="1" thickBot="1" x14ac:dyDescent="0.3">
      <c r="C113" s="492"/>
      <c r="D113" s="478"/>
      <c r="E113" s="506"/>
      <c r="F113" s="155" t="s">
        <v>539</v>
      </c>
      <c r="G113" s="489"/>
    </row>
    <row r="114" spans="3:7" ht="15.75" hidden="1" thickBot="1" x14ac:dyDescent="0.3">
      <c r="C114" s="515"/>
      <c r="D114" s="486"/>
      <c r="E114" s="507"/>
      <c r="F114" s="156"/>
      <c r="G114" s="488"/>
    </row>
    <row r="115" spans="3:7" ht="124.5" customHeight="1" thickBot="1" x14ac:dyDescent="0.3">
      <c r="C115" s="493" t="s">
        <v>540</v>
      </c>
      <c r="D115" s="485" t="s">
        <v>596</v>
      </c>
      <c r="E115" s="521" t="s">
        <v>541</v>
      </c>
      <c r="F115" s="496" t="s">
        <v>194</v>
      </c>
      <c r="G115" s="496" t="s">
        <v>429</v>
      </c>
    </row>
    <row r="116" spans="3:7" ht="15.75" hidden="1" thickBot="1" x14ac:dyDescent="0.3">
      <c r="C116" s="494"/>
      <c r="D116" s="478"/>
      <c r="E116" s="524"/>
      <c r="F116" s="497"/>
      <c r="G116" s="497"/>
    </row>
    <row r="117" spans="3:7" ht="15.75" hidden="1" thickBot="1" x14ac:dyDescent="0.3">
      <c r="C117" s="494"/>
      <c r="D117" s="486"/>
      <c r="E117" s="522"/>
      <c r="F117" s="498"/>
      <c r="G117" s="498"/>
    </row>
    <row r="118" spans="3:7" ht="107.25" customHeight="1" thickBot="1" x14ac:dyDescent="0.3">
      <c r="C118" s="494"/>
      <c r="D118" s="485" t="s">
        <v>597</v>
      </c>
      <c r="E118" s="521" t="s">
        <v>542</v>
      </c>
      <c r="F118" s="496" t="s">
        <v>194</v>
      </c>
      <c r="G118" s="496" t="s">
        <v>616</v>
      </c>
    </row>
    <row r="119" spans="3:7" ht="15.75" hidden="1" thickBot="1" x14ac:dyDescent="0.3">
      <c r="C119" s="494"/>
      <c r="D119" s="486"/>
      <c r="E119" s="522"/>
      <c r="F119" s="498"/>
      <c r="G119" s="498"/>
    </row>
    <row r="120" spans="3:7" ht="108.75" customHeight="1" thickBot="1" x14ac:dyDescent="0.3">
      <c r="C120" s="494"/>
      <c r="D120" s="485" t="s">
        <v>598</v>
      </c>
      <c r="E120" s="521" t="s">
        <v>543</v>
      </c>
      <c r="F120" s="496" t="s">
        <v>194</v>
      </c>
      <c r="G120" s="496" t="s">
        <v>429</v>
      </c>
    </row>
    <row r="121" spans="3:7" ht="15.75" hidden="1" thickBot="1" x14ac:dyDescent="0.3">
      <c r="C121" s="494"/>
      <c r="D121" s="486"/>
      <c r="E121" s="522"/>
      <c r="F121" s="498"/>
      <c r="G121" s="498"/>
    </row>
    <row r="122" spans="3:7" ht="102.75" customHeight="1" thickBot="1" x14ac:dyDescent="0.3">
      <c r="C122" s="494"/>
      <c r="D122" s="485" t="s">
        <v>599</v>
      </c>
      <c r="E122" s="521" t="s">
        <v>544</v>
      </c>
      <c r="F122" s="496" t="s">
        <v>194</v>
      </c>
      <c r="G122" s="496" t="s">
        <v>616</v>
      </c>
    </row>
    <row r="123" spans="3:7" ht="15.75" hidden="1" thickBot="1" x14ac:dyDescent="0.3">
      <c r="C123" s="494"/>
      <c r="D123" s="486"/>
      <c r="E123" s="522"/>
      <c r="F123" s="498"/>
      <c r="G123" s="498"/>
    </row>
    <row r="124" spans="3:7" ht="89.25" customHeight="1" x14ac:dyDescent="0.25">
      <c r="C124" s="494"/>
      <c r="D124" s="485" t="s">
        <v>600</v>
      </c>
      <c r="E124" s="521" t="s">
        <v>545</v>
      </c>
      <c r="F124" s="496" t="s">
        <v>194</v>
      </c>
      <c r="G124" s="496" t="s">
        <v>617</v>
      </c>
    </row>
    <row r="125" spans="3:7" x14ac:dyDescent="0.25">
      <c r="C125" s="494"/>
      <c r="D125" s="478"/>
      <c r="E125" s="524"/>
      <c r="F125" s="497"/>
      <c r="G125" s="497"/>
    </row>
    <row r="126" spans="3:7" x14ac:dyDescent="0.25">
      <c r="C126" s="494"/>
      <c r="D126" s="478"/>
      <c r="E126" s="524"/>
      <c r="F126" s="497"/>
      <c r="G126" s="497"/>
    </row>
    <row r="127" spans="3:7" ht="15.75" thickBot="1" x14ac:dyDescent="0.3">
      <c r="C127" s="511"/>
      <c r="D127" s="486"/>
      <c r="E127" s="522"/>
      <c r="F127" s="498"/>
      <c r="G127" s="498"/>
    </row>
    <row r="128" spans="3:7" ht="99.75" customHeight="1" thickBot="1" x14ac:dyDescent="0.3">
      <c r="C128" s="512" t="s">
        <v>546</v>
      </c>
      <c r="D128" s="485" t="s">
        <v>601</v>
      </c>
      <c r="E128" s="505" t="s">
        <v>547</v>
      </c>
      <c r="F128" s="458" t="s">
        <v>194</v>
      </c>
      <c r="G128" s="487" t="s">
        <v>481</v>
      </c>
    </row>
    <row r="129" spans="3:7" ht="15.75" hidden="1" thickBot="1" x14ac:dyDescent="0.3">
      <c r="C129" s="501"/>
      <c r="D129" s="486"/>
      <c r="E129" s="507"/>
      <c r="F129" s="459"/>
      <c r="G129" s="488"/>
    </row>
    <row r="130" spans="3:7" ht="203.25" customHeight="1" x14ac:dyDescent="0.25">
      <c r="C130" s="501"/>
      <c r="D130" s="485" t="s">
        <v>602</v>
      </c>
      <c r="E130" s="505" t="s">
        <v>548</v>
      </c>
      <c r="F130" s="458" t="s">
        <v>194</v>
      </c>
      <c r="G130" s="487" t="s">
        <v>481</v>
      </c>
    </row>
    <row r="131" spans="3:7" ht="15.75" thickBot="1" x14ac:dyDescent="0.3">
      <c r="C131" s="502"/>
      <c r="D131" s="469"/>
      <c r="E131" s="507"/>
      <c r="F131" s="459"/>
      <c r="G131" s="488"/>
    </row>
    <row r="132" spans="3:7" ht="102" customHeight="1" x14ac:dyDescent="0.25">
      <c r="C132" s="499" t="s">
        <v>408</v>
      </c>
      <c r="D132" s="468" t="s">
        <v>603</v>
      </c>
      <c r="E132" s="505" t="s">
        <v>549</v>
      </c>
      <c r="F132" s="458" t="s">
        <v>194</v>
      </c>
      <c r="G132" s="487" t="s">
        <v>428</v>
      </c>
    </row>
    <row r="133" spans="3:7" ht="74.25" customHeight="1" thickBot="1" x14ac:dyDescent="0.3">
      <c r="C133" s="500"/>
      <c r="D133" s="469"/>
      <c r="E133" s="507"/>
      <c r="F133" s="459"/>
      <c r="G133" s="488"/>
    </row>
  </sheetData>
  <mergeCells count="220">
    <mergeCell ref="F5:F6"/>
    <mergeCell ref="G5:G6"/>
    <mergeCell ref="F7:F8"/>
    <mergeCell ref="G7:G8"/>
    <mergeCell ref="G29:G30"/>
    <mergeCell ref="F13:F14"/>
    <mergeCell ref="F15:F16"/>
    <mergeCell ref="G15:G16"/>
    <mergeCell ref="F17:F20"/>
    <mergeCell ref="G17:G20"/>
    <mergeCell ref="G13:G14"/>
    <mergeCell ref="F25:F28"/>
    <mergeCell ref="F29:F30"/>
    <mergeCell ref="F9:F10"/>
    <mergeCell ref="G9:G10"/>
    <mergeCell ref="F11:F12"/>
    <mergeCell ref="G11:G12"/>
    <mergeCell ref="G60:G61"/>
    <mergeCell ref="G47:G51"/>
    <mergeCell ref="G52:G54"/>
    <mergeCell ref="F37:F38"/>
    <mergeCell ref="G37:G38"/>
    <mergeCell ref="F21:F22"/>
    <mergeCell ref="G21:G22"/>
    <mergeCell ref="F23:F24"/>
    <mergeCell ref="G23:G24"/>
    <mergeCell ref="G58:G59"/>
    <mergeCell ref="F39:F40"/>
    <mergeCell ref="F41:F42"/>
    <mergeCell ref="F45:F46"/>
    <mergeCell ref="G45:G46"/>
    <mergeCell ref="F33:F34"/>
    <mergeCell ref="G33:G34"/>
    <mergeCell ref="F35:F36"/>
    <mergeCell ref="G35:G36"/>
    <mergeCell ref="G132:G133"/>
    <mergeCell ref="D5:D6"/>
    <mergeCell ref="F124:F127"/>
    <mergeCell ref="F128:F129"/>
    <mergeCell ref="F130:F131"/>
    <mergeCell ref="E130:E131"/>
    <mergeCell ref="F115:F117"/>
    <mergeCell ref="G115:G117"/>
    <mergeCell ref="F118:F119"/>
    <mergeCell ref="F120:F121"/>
    <mergeCell ref="G120:G121"/>
    <mergeCell ref="F122:F123"/>
    <mergeCell ref="F105:F106"/>
    <mergeCell ref="G105:G106"/>
    <mergeCell ref="F107:F108"/>
    <mergeCell ref="F98:F100"/>
    <mergeCell ref="F101:F102"/>
    <mergeCell ref="F103:F104"/>
    <mergeCell ref="F81:F83"/>
    <mergeCell ref="F84:F86"/>
    <mergeCell ref="F87:F88"/>
    <mergeCell ref="F89:F90"/>
    <mergeCell ref="G55:G57"/>
    <mergeCell ref="F73:F74"/>
    <mergeCell ref="E43:E44"/>
    <mergeCell ref="E45:E46"/>
    <mergeCell ref="E31:E32"/>
    <mergeCell ref="E33:E34"/>
    <mergeCell ref="E35:E36"/>
    <mergeCell ref="E39:E40"/>
    <mergeCell ref="E41:E42"/>
    <mergeCell ref="F60:F61"/>
    <mergeCell ref="E132:E133"/>
    <mergeCell ref="F47:F51"/>
    <mergeCell ref="F52:F54"/>
    <mergeCell ref="E55:E57"/>
    <mergeCell ref="E58:E59"/>
    <mergeCell ref="E60:E61"/>
    <mergeCell ref="E115:E117"/>
    <mergeCell ref="E118:E119"/>
    <mergeCell ref="E124:E127"/>
    <mergeCell ref="F132:F133"/>
    <mergeCell ref="F55:F57"/>
    <mergeCell ref="F58:F59"/>
    <mergeCell ref="F62:F63"/>
    <mergeCell ref="C5:C28"/>
    <mergeCell ref="E5:E6"/>
    <mergeCell ref="E7:E8"/>
    <mergeCell ref="E9:E10"/>
    <mergeCell ref="E11:E12"/>
    <mergeCell ref="E13:E14"/>
    <mergeCell ref="E120:E121"/>
    <mergeCell ref="E122:E123"/>
    <mergeCell ref="E103:E104"/>
    <mergeCell ref="E105:E106"/>
    <mergeCell ref="E89:E90"/>
    <mergeCell ref="E91:E92"/>
    <mergeCell ref="E73:E74"/>
    <mergeCell ref="E71:E72"/>
    <mergeCell ref="E64:E65"/>
    <mergeCell ref="E23:E24"/>
    <mergeCell ref="E25:E26"/>
    <mergeCell ref="E15:E16"/>
    <mergeCell ref="E17:E20"/>
    <mergeCell ref="E21:E22"/>
    <mergeCell ref="E27:E28"/>
    <mergeCell ref="C29:C61"/>
    <mergeCell ref="E29:E30"/>
    <mergeCell ref="E37:E38"/>
    <mergeCell ref="C62:C86"/>
    <mergeCell ref="E62:E63"/>
    <mergeCell ref="E66:E68"/>
    <mergeCell ref="E69:E70"/>
    <mergeCell ref="E75:E77"/>
    <mergeCell ref="E78:E80"/>
    <mergeCell ref="E81:E83"/>
    <mergeCell ref="E84:E86"/>
    <mergeCell ref="D60:D61"/>
    <mergeCell ref="D75:D77"/>
    <mergeCell ref="D78:D80"/>
    <mergeCell ref="D81:D83"/>
    <mergeCell ref="D84:D86"/>
    <mergeCell ref="D62:D63"/>
    <mergeCell ref="D64:D65"/>
    <mergeCell ref="D66:D68"/>
    <mergeCell ref="D69:D70"/>
    <mergeCell ref="D71:D72"/>
    <mergeCell ref="D73:D74"/>
    <mergeCell ref="C128:C131"/>
    <mergeCell ref="E128:E129"/>
    <mergeCell ref="D128:D129"/>
    <mergeCell ref="D130:D131"/>
    <mergeCell ref="C87:C97"/>
    <mergeCell ref="E87:E88"/>
    <mergeCell ref="C98:C114"/>
    <mergeCell ref="E98:E100"/>
    <mergeCell ref="E101:E102"/>
    <mergeCell ref="E112:E114"/>
    <mergeCell ref="D91:D92"/>
    <mergeCell ref="D93:D97"/>
    <mergeCell ref="D87:D88"/>
    <mergeCell ref="D89:D90"/>
    <mergeCell ref="E93:E97"/>
    <mergeCell ref="C132:C133"/>
    <mergeCell ref="D7:D8"/>
    <mergeCell ref="D9:D10"/>
    <mergeCell ref="D11:D12"/>
    <mergeCell ref="D15:D16"/>
    <mergeCell ref="D13:D14"/>
    <mergeCell ref="D17:D20"/>
    <mergeCell ref="D21:D22"/>
    <mergeCell ref="D25:D28"/>
    <mergeCell ref="D29:D30"/>
    <mergeCell ref="C115:C127"/>
    <mergeCell ref="D43:D44"/>
    <mergeCell ref="D45:D46"/>
    <mergeCell ref="D47:D51"/>
    <mergeCell ref="D52:D54"/>
    <mergeCell ref="D55:D57"/>
    <mergeCell ref="D58:D59"/>
    <mergeCell ref="D31:D32"/>
    <mergeCell ref="D33:D34"/>
    <mergeCell ref="D35:D36"/>
    <mergeCell ref="D37:D38"/>
    <mergeCell ref="D39:D40"/>
    <mergeCell ref="D41:D42"/>
    <mergeCell ref="D109:D111"/>
    <mergeCell ref="C2:G2"/>
    <mergeCell ref="G25:G27"/>
    <mergeCell ref="F31:F32"/>
    <mergeCell ref="G31:G32"/>
    <mergeCell ref="G39:G40"/>
    <mergeCell ref="F43:F44"/>
    <mergeCell ref="G43:G44"/>
    <mergeCell ref="D132:D133"/>
    <mergeCell ref="D23:D24"/>
    <mergeCell ref="E52:E54"/>
    <mergeCell ref="E47:E51"/>
    <mergeCell ref="E107:E108"/>
    <mergeCell ref="E109:E111"/>
    <mergeCell ref="D112:D114"/>
    <mergeCell ref="D115:D117"/>
    <mergeCell ref="D118:D119"/>
    <mergeCell ref="D120:D121"/>
    <mergeCell ref="D122:D123"/>
    <mergeCell ref="D124:D127"/>
    <mergeCell ref="D98:D100"/>
    <mergeCell ref="D101:D102"/>
    <mergeCell ref="D103:D104"/>
    <mergeCell ref="D105:D106"/>
    <mergeCell ref="D107:D108"/>
    <mergeCell ref="G62:G63"/>
    <mergeCell ref="G66:G68"/>
    <mergeCell ref="G71:G72"/>
    <mergeCell ref="G73:G74"/>
    <mergeCell ref="G87:G88"/>
    <mergeCell ref="F93:F97"/>
    <mergeCell ref="G84:G86"/>
    <mergeCell ref="G81:G83"/>
    <mergeCell ref="G89:G90"/>
    <mergeCell ref="F75:F77"/>
    <mergeCell ref="G75:G77"/>
    <mergeCell ref="F78:F80"/>
    <mergeCell ref="G78:G80"/>
    <mergeCell ref="F66:F68"/>
    <mergeCell ref="F69:F70"/>
    <mergeCell ref="G69:G70"/>
    <mergeCell ref="F64:F65"/>
    <mergeCell ref="G64:G65"/>
    <mergeCell ref="F71:F72"/>
    <mergeCell ref="G128:G129"/>
    <mergeCell ref="G130:G131"/>
    <mergeCell ref="G103:G104"/>
    <mergeCell ref="G107:G108"/>
    <mergeCell ref="G109:G111"/>
    <mergeCell ref="G118:G119"/>
    <mergeCell ref="G122:G123"/>
    <mergeCell ref="G124:G127"/>
    <mergeCell ref="F91:F92"/>
    <mergeCell ref="G91:G92"/>
    <mergeCell ref="F109:F111"/>
    <mergeCell ref="G112:G114"/>
    <mergeCell ref="G93:G97"/>
    <mergeCell ref="G98:G100"/>
    <mergeCell ref="G101:G102"/>
  </mergeCells>
  <hyperlinks>
    <hyperlink ref="E35" r:id="rId1" display="https://www.minzp.sk/voda/koncepcne-dokumenty/koncepcia-vodnej-politiky-roky-2021-2030-vyhladom-do-roku-2050.html" xr:uid="{C85195FF-07C0-4CA5-AFEB-2152A8CE830B}"/>
    <hyperlink ref="E41" r:id="rId2" display="https://eur-lex.europa.eu/legal-content/SK/TXT/?uri=CELEX:32023L0959" xr:uid="{ACAEFDEE-06D4-4896-936C-093D64AC6174}"/>
    <hyperlink ref="E52" r:id="rId3" display="https://www.siea.sk/podporne-programy/podpora-rozvoja-regionalnej-a-lokalnej-energetiky/" xr:uid="{30E1C66C-A439-42D2-A17B-6C7F1C7AD91B}"/>
    <hyperlink ref="E53" r:id="rId4" display="https://www.siea.sk/strukturalne-fondy-eu/program-slovensko/narodne-projekty/" xr:uid="{C9BFF37E-2BD5-48AC-81B9-1CB2E8E7B1C9}"/>
    <hyperlink ref="E58" r:id="rId5" display="https://www.minzp.sk/klima/modernizacny-fond/dekarbonizacia-priemyslu/" xr:uid="{915E5D27-4B32-46CC-A835-3AE492874AA9}"/>
    <hyperlink ref="E103" r:id="rId6" display="https://sancananavrat.sk/" xr:uid="{7656B87D-925D-4DEE-8A4B-EC9C4D72CDD1}"/>
    <hyperlink ref="E109" r:id="rId7" display="https://www.employment.gov.sk/files/slovensky/esf/op-slovensko/vyzvy-dop/vyzva-zavadzanie-housing-led-pristupov-so-sprievodnymi-opatreniami-zabezpecenie-dostupneho-byvania.pdf" xr:uid="{6FB86165-9421-4BD6-8217-5C934E6B87AA}"/>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C1:D14"/>
  <sheetViews>
    <sheetView showGridLines="0" workbookViewId="0"/>
  </sheetViews>
  <sheetFormatPr defaultColWidth="9.25" defaultRowHeight="12.75" x14ac:dyDescent="0.2"/>
  <cols>
    <col min="1" max="1" width="0.75" style="13" customWidth="1"/>
    <col min="2" max="2" width="16.875" style="13" customWidth="1"/>
    <col min="3" max="3" width="67.875" style="13" bestFit="1" customWidth="1"/>
    <col min="4" max="4" width="28.625" style="13" bestFit="1" customWidth="1"/>
    <col min="5" max="16384" width="9.25" style="13"/>
  </cols>
  <sheetData>
    <row r="1" spans="3:4" ht="4.5" customHeight="1" x14ac:dyDescent="0.2"/>
    <row r="2" spans="3:4" ht="45" customHeight="1" x14ac:dyDescent="0.2"/>
    <row r="3" spans="3:4" ht="13.5" customHeight="1" thickBot="1" x14ac:dyDescent="0.25">
      <c r="C3" s="355" t="s">
        <v>1062</v>
      </c>
      <c r="D3" s="276"/>
    </row>
    <row r="4" spans="3:4" x14ac:dyDescent="0.2">
      <c r="C4" s="356" t="s">
        <v>217</v>
      </c>
      <c r="D4" s="348" t="s">
        <v>218</v>
      </c>
    </row>
    <row r="5" spans="3:4" x14ac:dyDescent="0.2">
      <c r="C5" s="124" t="s">
        <v>390</v>
      </c>
      <c r="D5" s="8" t="s">
        <v>219</v>
      </c>
    </row>
    <row r="6" spans="3:4" ht="13.5" thickBot="1" x14ac:dyDescent="0.25">
      <c r="C6" s="325" t="s">
        <v>389</v>
      </c>
      <c r="D6" s="80" t="s">
        <v>345</v>
      </c>
    </row>
    <row r="7" spans="3:4" x14ac:dyDescent="0.2">
      <c r="D7" s="79" t="s">
        <v>288</v>
      </c>
    </row>
    <row r="10" spans="3:4" ht="13.5" customHeight="1" thickBot="1" x14ac:dyDescent="0.25">
      <c r="C10" s="355" t="s">
        <v>1063</v>
      </c>
      <c r="D10" s="276"/>
    </row>
    <row r="11" spans="3:4" x14ac:dyDescent="0.2">
      <c r="C11" s="356" t="s">
        <v>220</v>
      </c>
      <c r="D11" s="348" t="s">
        <v>221</v>
      </c>
    </row>
    <row r="12" spans="3:4" x14ac:dyDescent="0.2">
      <c r="C12" s="124" t="s">
        <v>390</v>
      </c>
      <c r="D12" s="8" t="s">
        <v>222</v>
      </c>
    </row>
    <row r="13" spans="3:4" ht="13.5" thickBot="1" x14ac:dyDescent="0.25">
      <c r="C13" s="325" t="s">
        <v>389</v>
      </c>
      <c r="D13" s="80" t="s">
        <v>346</v>
      </c>
    </row>
    <row r="14" spans="3:4" x14ac:dyDescent="0.2">
      <c r="D14" s="79" t="s">
        <v>243</v>
      </c>
    </row>
  </sheetData>
  <pageMargins left="0.7" right="0.7" top="0.75" bottom="0.75" header="0.3" footer="0.3"/>
  <pageSetup paperSize="9" orientation="portrait" r:id="rId1"/>
  <headerFooter>
    <oddFooter>&amp;L_x000D_&amp;1#&amp;"Calibri"&amp;10&amp;K000000 Interné</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28"/>
  <sheetViews>
    <sheetView showGridLines="0" workbookViewId="0"/>
  </sheetViews>
  <sheetFormatPr defaultColWidth="9.25" defaultRowHeight="12.75" x14ac:dyDescent="0.2"/>
  <cols>
    <col min="1" max="1" width="0.75" style="13" customWidth="1"/>
    <col min="2" max="2" width="16.875" style="13" customWidth="1"/>
    <col min="3" max="3" width="61.375" style="13" customWidth="1"/>
    <col min="4" max="12" width="6.25" style="13" customWidth="1"/>
    <col min="13" max="16384" width="9.25" style="13"/>
  </cols>
  <sheetData>
    <row r="1" spans="1:12" ht="4.5" customHeight="1" x14ac:dyDescent="0.2">
      <c r="A1" s="51"/>
      <c r="B1" s="51"/>
    </row>
    <row r="2" spans="1:12" ht="45" customHeight="1" x14ac:dyDescent="0.2"/>
    <row r="3" spans="1:12" ht="13.5" thickBot="1" x14ac:dyDescent="0.25">
      <c r="C3" s="355" t="s">
        <v>1060</v>
      </c>
      <c r="D3" s="276"/>
      <c r="E3" s="276"/>
      <c r="F3" s="276"/>
      <c r="G3" s="276"/>
      <c r="H3" s="276"/>
      <c r="I3" s="276"/>
      <c r="J3" s="276"/>
      <c r="K3" s="276"/>
      <c r="L3" s="276"/>
    </row>
    <row r="4" spans="1:12" x14ac:dyDescent="0.2">
      <c r="C4" s="357"/>
      <c r="D4" s="358">
        <v>2025</v>
      </c>
      <c r="E4" s="526">
        <v>2026</v>
      </c>
      <c r="F4" s="527"/>
      <c r="G4" s="527">
        <v>2027</v>
      </c>
      <c r="H4" s="527"/>
      <c r="I4" s="528">
        <v>2028</v>
      </c>
      <c r="J4" s="528"/>
      <c r="K4" s="528">
        <v>2029</v>
      </c>
      <c r="L4" s="528"/>
    </row>
    <row r="5" spans="1:12" x14ac:dyDescent="0.2">
      <c r="C5" s="359" t="s">
        <v>223</v>
      </c>
      <c r="D5" s="360"/>
      <c r="E5" s="361" t="s">
        <v>224</v>
      </c>
      <c r="F5" s="361" t="s">
        <v>225</v>
      </c>
      <c r="G5" s="361" t="s">
        <v>224</v>
      </c>
      <c r="H5" s="361" t="s">
        <v>225</v>
      </c>
      <c r="I5" s="362" t="s">
        <v>224</v>
      </c>
      <c r="J5" s="362" t="s">
        <v>225</v>
      </c>
      <c r="K5" s="362" t="s">
        <v>224</v>
      </c>
      <c r="L5" s="362" t="s">
        <v>225</v>
      </c>
    </row>
    <row r="6" spans="1:12" x14ac:dyDescent="0.2">
      <c r="C6" s="85" t="s">
        <v>226</v>
      </c>
      <c r="D6" s="120">
        <v>0.8</v>
      </c>
      <c r="E6" s="57">
        <v>0.8</v>
      </c>
      <c r="F6" s="57">
        <v>0.84869324729861528</v>
      </c>
      <c r="G6" s="57">
        <v>1.5</v>
      </c>
      <c r="H6" s="57">
        <v>1.8</v>
      </c>
      <c r="I6" s="57">
        <v>1.9</v>
      </c>
      <c r="J6" s="55">
        <v>1.6</v>
      </c>
      <c r="K6" s="55">
        <v>2.1</v>
      </c>
      <c r="L6" s="55">
        <v>2.1</v>
      </c>
    </row>
    <row r="7" spans="1:12" x14ac:dyDescent="0.2">
      <c r="C7" s="85" t="s">
        <v>1116</v>
      </c>
      <c r="D7" s="125">
        <v>136.80000000000001</v>
      </c>
      <c r="E7" s="126">
        <v>143.80000000000001</v>
      </c>
      <c r="F7" s="126">
        <v>143.9</v>
      </c>
      <c r="G7" s="126">
        <v>150.19999999999999</v>
      </c>
      <c r="H7" s="126">
        <v>150.69999999999999</v>
      </c>
      <c r="I7" s="126">
        <v>156.9</v>
      </c>
      <c r="J7" s="127">
        <v>157.19999999999999</v>
      </c>
      <c r="K7" s="127">
        <v>163.9</v>
      </c>
      <c r="L7" s="127">
        <v>163.9</v>
      </c>
    </row>
    <row r="8" spans="1:12" x14ac:dyDescent="0.2">
      <c r="C8" s="85" t="s">
        <v>227</v>
      </c>
      <c r="D8" s="120">
        <v>0.2</v>
      </c>
      <c r="E8" s="57">
        <v>0.5</v>
      </c>
      <c r="F8" s="57">
        <v>0.5</v>
      </c>
      <c r="G8" s="57">
        <v>1.3</v>
      </c>
      <c r="H8" s="57">
        <v>1.4</v>
      </c>
      <c r="I8" s="57">
        <v>1.1000000000000001</v>
      </c>
      <c r="J8" s="55">
        <v>0.5</v>
      </c>
      <c r="K8" s="55">
        <v>1.3</v>
      </c>
      <c r="L8" s="55">
        <v>1</v>
      </c>
    </row>
    <row r="9" spans="1:12" x14ac:dyDescent="0.2">
      <c r="C9" s="85" t="s">
        <v>228</v>
      </c>
      <c r="D9" s="120">
        <v>4.4000000000000004</v>
      </c>
      <c r="E9" s="57">
        <v>4.3</v>
      </c>
      <c r="F9" s="57">
        <v>4.3</v>
      </c>
      <c r="G9" s="57">
        <v>4.5</v>
      </c>
      <c r="H9" s="57">
        <v>4.3</v>
      </c>
      <c r="I9" s="57">
        <v>4.2</v>
      </c>
      <c r="J9" s="55">
        <v>4.2</v>
      </c>
      <c r="K9" s="55">
        <v>3.9</v>
      </c>
      <c r="L9" s="55">
        <v>3.9</v>
      </c>
    </row>
    <row r="10" spans="1:12" x14ac:dyDescent="0.2">
      <c r="C10" s="85" t="s">
        <v>229</v>
      </c>
      <c r="D10" s="120">
        <v>2.2000000000000002</v>
      </c>
      <c r="E10" s="57">
        <v>1.1000000000000001</v>
      </c>
      <c r="F10" s="57">
        <v>0.8</v>
      </c>
      <c r="G10" s="57">
        <v>1.8</v>
      </c>
      <c r="H10" s="55">
        <v>1.4</v>
      </c>
      <c r="I10" s="57">
        <v>1.1000000000000001</v>
      </c>
      <c r="J10" s="55">
        <v>0</v>
      </c>
      <c r="K10" s="55">
        <v>2</v>
      </c>
      <c r="L10" s="55">
        <v>2</v>
      </c>
    </row>
    <row r="11" spans="1:12" x14ac:dyDescent="0.2">
      <c r="C11" s="85" t="s">
        <v>230</v>
      </c>
      <c r="D11" s="120">
        <v>6.3</v>
      </c>
      <c r="E11" s="57">
        <v>4.5999999999999996</v>
      </c>
      <c r="F11" s="57">
        <v>4.5</v>
      </c>
      <c r="G11" s="57">
        <v>4.5999999999999996</v>
      </c>
      <c r="H11" s="57">
        <v>4.4000000000000004</v>
      </c>
      <c r="I11" s="57">
        <v>4.3</v>
      </c>
      <c r="J11" s="55">
        <v>4.4000000000000004</v>
      </c>
      <c r="K11" s="55">
        <v>4.3</v>
      </c>
      <c r="L11" s="55">
        <v>4.3</v>
      </c>
    </row>
    <row r="12" spans="1:12" x14ac:dyDescent="0.2">
      <c r="C12" s="85" t="s">
        <v>231</v>
      </c>
      <c r="D12" s="120">
        <v>-0.2</v>
      </c>
      <c r="E12" s="57">
        <v>-0.1</v>
      </c>
      <c r="F12" s="57">
        <v>-0.1</v>
      </c>
      <c r="G12" s="57">
        <v>0</v>
      </c>
      <c r="H12" s="57">
        <v>0.1</v>
      </c>
      <c r="I12" s="57">
        <v>-0.2</v>
      </c>
      <c r="J12" s="55">
        <v>-0.2</v>
      </c>
      <c r="K12" s="55">
        <v>-0.1</v>
      </c>
      <c r="L12" s="55">
        <v>-0.1</v>
      </c>
    </row>
    <row r="13" spans="1:12" ht="13.5" thickBot="1" x14ac:dyDescent="0.25">
      <c r="C13" s="85" t="s">
        <v>232</v>
      </c>
      <c r="D13" s="120">
        <v>4</v>
      </c>
      <c r="E13" s="57">
        <v>3.6</v>
      </c>
      <c r="F13" s="57">
        <v>3.7</v>
      </c>
      <c r="G13" s="57">
        <v>2.9</v>
      </c>
      <c r="H13" s="57">
        <v>2.9</v>
      </c>
      <c r="I13" s="57">
        <v>3.2</v>
      </c>
      <c r="J13" s="55">
        <v>4.4000000000000004</v>
      </c>
      <c r="K13" s="55">
        <v>2.5</v>
      </c>
      <c r="L13" s="55">
        <v>2.2999999999999998</v>
      </c>
    </row>
    <row r="14" spans="1:12" ht="12.75" customHeight="1" x14ac:dyDescent="0.2">
      <c r="C14" s="393" t="s">
        <v>361</v>
      </c>
      <c r="D14" s="122"/>
      <c r="E14" s="122"/>
      <c r="F14" s="122"/>
      <c r="G14" s="122"/>
      <c r="H14" s="122"/>
      <c r="I14" s="122"/>
      <c r="J14" s="122"/>
      <c r="K14" s="122"/>
      <c r="L14" s="133" t="s">
        <v>288</v>
      </c>
    </row>
    <row r="15" spans="1:12" ht="12.75" customHeight="1" x14ac:dyDescent="0.2">
      <c r="C15" s="123"/>
      <c r="D15" s="123"/>
      <c r="E15" s="123"/>
      <c r="F15" s="123"/>
      <c r="G15" s="123"/>
      <c r="H15" s="123"/>
      <c r="I15" s="123"/>
      <c r="J15" s="123"/>
      <c r="K15" s="123"/>
      <c r="L15" s="79"/>
    </row>
    <row r="16" spans="1:12" x14ac:dyDescent="0.2">
      <c r="C16" s="14"/>
    </row>
    <row r="17" spans="3:14" ht="13.5" thickBot="1" x14ac:dyDescent="0.25">
      <c r="C17" s="355" t="s">
        <v>1061</v>
      </c>
      <c r="D17" s="276"/>
      <c r="E17" s="276"/>
      <c r="F17" s="276"/>
      <c r="G17" s="276"/>
      <c r="H17" s="276"/>
      <c r="I17" s="276"/>
      <c r="J17" s="276"/>
      <c r="K17" s="276"/>
      <c r="L17" s="276"/>
    </row>
    <row r="18" spans="3:14" x14ac:dyDescent="0.2">
      <c r="C18" s="357"/>
      <c r="D18" s="358">
        <f>D4</f>
        <v>2025</v>
      </c>
      <c r="E18" s="526">
        <f>E4</f>
        <v>2026</v>
      </c>
      <c r="F18" s="527"/>
      <c r="G18" s="527">
        <f>G4</f>
        <v>2027</v>
      </c>
      <c r="H18" s="527"/>
      <c r="I18" s="528">
        <f>I4</f>
        <v>2028</v>
      </c>
      <c r="J18" s="528"/>
      <c r="K18" s="528">
        <f>K4</f>
        <v>2029</v>
      </c>
      <c r="L18" s="528"/>
      <c r="N18" s="7"/>
    </row>
    <row r="19" spans="3:14" x14ac:dyDescent="0.2">
      <c r="C19" s="359" t="s">
        <v>233</v>
      </c>
      <c r="D19" s="360"/>
      <c r="E19" s="361" t="s">
        <v>234</v>
      </c>
      <c r="F19" s="361" t="s">
        <v>235</v>
      </c>
      <c r="G19" s="361" t="s">
        <v>234</v>
      </c>
      <c r="H19" s="361" t="s">
        <v>235</v>
      </c>
      <c r="I19" s="361" t="s">
        <v>234</v>
      </c>
      <c r="J19" s="361" t="s">
        <v>235</v>
      </c>
      <c r="K19" s="361" t="s">
        <v>234</v>
      </c>
      <c r="L19" s="361" t="s">
        <v>235</v>
      </c>
      <c r="N19" s="7"/>
    </row>
    <row r="20" spans="3:14" x14ac:dyDescent="0.2">
      <c r="C20" s="85" t="s">
        <v>236</v>
      </c>
      <c r="D20" s="120">
        <f t="shared" ref="D20:L27" si="0">D6</f>
        <v>0.8</v>
      </c>
      <c r="E20" s="57">
        <f t="shared" si="0"/>
        <v>0.8</v>
      </c>
      <c r="F20" s="57">
        <f t="shared" si="0"/>
        <v>0.84869324729861528</v>
      </c>
      <c r="G20" s="57">
        <f t="shared" si="0"/>
        <v>1.5</v>
      </c>
      <c r="H20" s="57">
        <f t="shared" si="0"/>
        <v>1.8</v>
      </c>
      <c r="I20" s="57">
        <f t="shared" si="0"/>
        <v>1.9</v>
      </c>
      <c r="J20" s="55">
        <f t="shared" si="0"/>
        <v>1.6</v>
      </c>
      <c r="K20" s="55">
        <f t="shared" si="0"/>
        <v>2.1</v>
      </c>
      <c r="L20" s="55">
        <f t="shared" si="0"/>
        <v>2.1</v>
      </c>
      <c r="N20" s="7"/>
    </row>
    <row r="21" spans="3:14" x14ac:dyDescent="0.2">
      <c r="C21" s="85" t="s">
        <v>216</v>
      </c>
      <c r="D21" s="120">
        <f t="shared" si="0"/>
        <v>136.80000000000001</v>
      </c>
      <c r="E21" s="57">
        <f t="shared" si="0"/>
        <v>143.80000000000001</v>
      </c>
      <c r="F21" s="57">
        <f t="shared" si="0"/>
        <v>143.9</v>
      </c>
      <c r="G21" s="57">
        <f t="shared" si="0"/>
        <v>150.19999999999999</v>
      </c>
      <c r="H21" s="57">
        <f t="shared" si="0"/>
        <v>150.69999999999999</v>
      </c>
      <c r="I21" s="57">
        <f t="shared" si="0"/>
        <v>156.9</v>
      </c>
      <c r="J21" s="55">
        <f t="shared" si="0"/>
        <v>157.19999999999999</v>
      </c>
      <c r="K21" s="55">
        <f t="shared" si="0"/>
        <v>163.9</v>
      </c>
      <c r="L21" s="55">
        <f t="shared" si="0"/>
        <v>163.9</v>
      </c>
      <c r="N21" s="7"/>
    </row>
    <row r="22" spans="3:14" x14ac:dyDescent="0.2">
      <c r="C22" s="85" t="s">
        <v>237</v>
      </c>
      <c r="D22" s="120">
        <f t="shared" si="0"/>
        <v>0.2</v>
      </c>
      <c r="E22" s="57">
        <f t="shared" si="0"/>
        <v>0.5</v>
      </c>
      <c r="F22" s="57">
        <f t="shared" si="0"/>
        <v>0.5</v>
      </c>
      <c r="G22" s="57">
        <f t="shared" si="0"/>
        <v>1.3</v>
      </c>
      <c r="H22" s="57">
        <f t="shared" si="0"/>
        <v>1.4</v>
      </c>
      <c r="I22" s="57">
        <f t="shared" si="0"/>
        <v>1.1000000000000001</v>
      </c>
      <c r="J22" s="55">
        <f t="shared" si="0"/>
        <v>0.5</v>
      </c>
      <c r="K22" s="55">
        <f t="shared" si="0"/>
        <v>1.3</v>
      </c>
      <c r="L22" s="55">
        <f t="shared" si="0"/>
        <v>1</v>
      </c>
      <c r="N22" s="7"/>
    </row>
    <row r="23" spans="3:14" x14ac:dyDescent="0.2">
      <c r="C23" s="85" t="s">
        <v>238</v>
      </c>
      <c r="D23" s="120">
        <f t="shared" si="0"/>
        <v>4.4000000000000004</v>
      </c>
      <c r="E23" s="57">
        <f t="shared" si="0"/>
        <v>4.3</v>
      </c>
      <c r="F23" s="57">
        <f t="shared" si="0"/>
        <v>4.3</v>
      </c>
      <c r="G23" s="57">
        <f t="shared" si="0"/>
        <v>4.5</v>
      </c>
      <c r="H23" s="57">
        <f t="shared" si="0"/>
        <v>4.3</v>
      </c>
      <c r="I23" s="57">
        <f t="shared" si="0"/>
        <v>4.2</v>
      </c>
      <c r="J23" s="55">
        <f t="shared" si="0"/>
        <v>4.2</v>
      </c>
      <c r="K23" s="55">
        <f t="shared" si="0"/>
        <v>3.9</v>
      </c>
      <c r="L23" s="55">
        <f t="shared" si="0"/>
        <v>3.9</v>
      </c>
      <c r="N23" s="7"/>
    </row>
    <row r="24" spans="3:14" x14ac:dyDescent="0.2">
      <c r="C24" s="85" t="s">
        <v>239</v>
      </c>
      <c r="D24" s="120">
        <f t="shared" si="0"/>
        <v>2.2000000000000002</v>
      </c>
      <c r="E24" s="57">
        <f t="shared" si="0"/>
        <v>1.1000000000000001</v>
      </c>
      <c r="F24" s="57">
        <f t="shared" si="0"/>
        <v>0.8</v>
      </c>
      <c r="G24" s="57">
        <f t="shared" si="0"/>
        <v>1.8</v>
      </c>
      <c r="H24" s="55">
        <f t="shared" si="0"/>
        <v>1.4</v>
      </c>
      <c r="I24" s="57">
        <f t="shared" si="0"/>
        <v>1.1000000000000001</v>
      </c>
      <c r="J24" s="55">
        <f t="shared" si="0"/>
        <v>0</v>
      </c>
      <c r="K24" s="55">
        <f t="shared" si="0"/>
        <v>2</v>
      </c>
      <c r="L24" s="55">
        <f t="shared" si="0"/>
        <v>2</v>
      </c>
      <c r="N24" s="7"/>
    </row>
    <row r="25" spans="3:14" x14ac:dyDescent="0.2">
      <c r="C25" s="85" t="s">
        <v>240</v>
      </c>
      <c r="D25" s="120">
        <f t="shared" si="0"/>
        <v>6.3</v>
      </c>
      <c r="E25" s="57">
        <f t="shared" si="0"/>
        <v>4.5999999999999996</v>
      </c>
      <c r="F25" s="57">
        <f t="shared" si="0"/>
        <v>4.5</v>
      </c>
      <c r="G25" s="57">
        <f t="shared" si="0"/>
        <v>4.5999999999999996</v>
      </c>
      <c r="H25" s="57">
        <f t="shared" si="0"/>
        <v>4.4000000000000004</v>
      </c>
      <c r="I25" s="57">
        <f t="shared" si="0"/>
        <v>4.3</v>
      </c>
      <c r="J25" s="55">
        <f t="shared" si="0"/>
        <v>4.4000000000000004</v>
      </c>
      <c r="K25" s="55">
        <f t="shared" si="0"/>
        <v>4.3</v>
      </c>
      <c r="L25" s="55">
        <f t="shared" si="0"/>
        <v>4.3</v>
      </c>
      <c r="N25" s="7"/>
    </row>
    <row r="26" spans="3:14" x14ac:dyDescent="0.2">
      <c r="C26" s="85" t="s">
        <v>241</v>
      </c>
      <c r="D26" s="120">
        <f t="shared" si="0"/>
        <v>-0.2</v>
      </c>
      <c r="E26" s="57">
        <f t="shared" si="0"/>
        <v>-0.1</v>
      </c>
      <c r="F26" s="57">
        <f t="shared" si="0"/>
        <v>-0.1</v>
      </c>
      <c r="G26" s="57">
        <f t="shared" si="0"/>
        <v>0</v>
      </c>
      <c r="H26" s="57">
        <f t="shared" si="0"/>
        <v>0.1</v>
      </c>
      <c r="I26" s="57">
        <f t="shared" si="0"/>
        <v>-0.2</v>
      </c>
      <c r="J26" s="55">
        <f t="shared" si="0"/>
        <v>-0.2</v>
      </c>
      <c r="K26" s="55">
        <f t="shared" si="0"/>
        <v>-0.1</v>
      </c>
      <c r="L26" s="55">
        <f t="shared" si="0"/>
        <v>-0.1</v>
      </c>
      <c r="N26" s="7"/>
    </row>
    <row r="27" spans="3:14" ht="13.5" thickBot="1" x14ac:dyDescent="0.25">
      <c r="C27" s="85" t="s">
        <v>242</v>
      </c>
      <c r="D27" s="120">
        <f t="shared" si="0"/>
        <v>4</v>
      </c>
      <c r="E27" s="57">
        <f t="shared" si="0"/>
        <v>3.6</v>
      </c>
      <c r="F27" s="57">
        <f t="shared" si="0"/>
        <v>3.7</v>
      </c>
      <c r="G27" s="57">
        <f t="shared" si="0"/>
        <v>2.9</v>
      </c>
      <c r="H27" s="57">
        <f t="shared" si="0"/>
        <v>2.9</v>
      </c>
      <c r="I27" s="57">
        <f t="shared" si="0"/>
        <v>3.2</v>
      </c>
      <c r="J27" s="55">
        <f t="shared" si="0"/>
        <v>4.4000000000000004</v>
      </c>
      <c r="K27" s="55">
        <f t="shared" si="0"/>
        <v>2.5</v>
      </c>
      <c r="L27" s="55">
        <f t="shared" si="0"/>
        <v>2.2999999999999998</v>
      </c>
      <c r="N27" s="7"/>
    </row>
    <row r="28" spans="3:14" x14ac:dyDescent="0.2">
      <c r="C28" s="122" t="s">
        <v>623</v>
      </c>
      <c r="D28" s="122"/>
      <c r="E28" s="122"/>
      <c r="F28" s="122"/>
      <c r="G28" s="122"/>
      <c r="H28" s="122"/>
      <c r="I28" s="122"/>
      <c r="J28" s="122"/>
      <c r="K28" s="122"/>
      <c r="L28" s="133" t="s">
        <v>243</v>
      </c>
      <c r="N28" s="7"/>
    </row>
  </sheetData>
  <mergeCells count="8">
    <mergeCell ref="E18:F18"/>
    <mergeCell ref="G18:H18"/>
    <mergeCell ref="I18:J18"/>
    <mergeCell ref="K18:L18"/>
    <mergeCell ref="E4:F4"/>
    <mergeCell ref="G4:H4"/>
    <mergeCell ref="I4:J4"/>
    <mergeCell ref="K4:L4"/>
  </mergeCells>
  <pageMargins left="0.7" right="0.7" top="0.75" bottom="0.75" header="0.3" footer="0.3"/>
  <headerFooter>
    <oddFooter>&amp;L_x000D_&amp;1#&amp;"Calibri"&amp;10&amp;K000000 Interné</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L13"/>
  <sheetViews>
    <sheetView showGridLines="0" zoomScaleNormal="100" workbookViewId="0"/>
  </sheetViews>
  <sheetFormatPr defaultColWidth="8.5" defaultRowHeight="12.75" x14ac:dyDescent="0.2"/>
  <cols>
    <col min="1" max="1" width="0.75" style="13" customWidth="1"/>
    <col min="2" max="2" width="16.875" style="13" customWidth="1"/>
    <col min="3" max="3" width="73.75" style="13" bestFit="1" customWidth="1"/>
    <col min="4" max="4" width="69.75" style="13" bestFit="1" customWidth="1"/>
    <col min="5" max="10" width="7.5" style="13" customWidth="1"/>
    <col min="11" max="16384" width="8.5" style="13"/>
  </cols>
  <sheetData>
    <row r="1" spans="3:12" ht="4.5" customHeight="1" x14ac:dyDescent="0.2"/>
    <row r="2" spans="3:12" ht="45" customHeight="1" x14ac:dyDescent="0.2"/>
    <row r="3" spans="3:12" ht="13.5" thickBot="1" x14ac:dyDescent="0.25">
      <c r="C3" s="330" t="s">
        <v>1130</v>
      </c>
      <c r="D3" s="330" t="s">
        <v>1131</v>
      </c>
      <c r="E3" s="82"/>
      <c r="F3" s="82"/>
      <c r="G3" s="82"/>
      <c r="H3" s="82"/>
      <c r="I3" s="82"/>
      <c r="J3" s="82"/>
      <c r="K3" s="82"/>
      <c r="L3" s="82"/>
    </row>
    <row r="4" spans="3:12" x14ac:dyDescent="0.2">
      <c r="C4" s="310" t="s">
        <v>244</v>
      </c>
      <c r="D4" s="310" t="s">
        <v>245</v>
      </c>
      <c r="E4" s="331"/>
      <c r="F4" s="333">
        <v>2023</v>
      </c>
      <c r="G4" s="333">
        <v>2024</v>
      </c>
      <c r="H4" s="333">
        <v>2025</v>
      </c>
      <c r="I4" s="333">
        <v>2026</v>
      </c>
      <c r="J4" s="333">
        <v>2027</v>
      </c>
      <c r="K4" s="333">
        <v>2028</v>
      </c>
      <c r="L4" s="333">
        <v>2029</v>
      </c>
    </row>
    <row r="5" spans="3:12" x14ac:dyDescent="0.2">
      <c r="C5" s="13" t="s">
        <v>246</v>
      </c>
      <c r="D5" s="13" t="s">
        <v>247</v>
      </c>
      <c r="E5" s="53"/>
      <c r="F5" s="29">
        <v>8.2899750242056953</v>
      </c>
      <c r="G5" s="29">
        <v>5.9629625804031736</v>
      </c>
      <c r="H5" s="29">
        <v>5.0884608204738164</v>
      </c>
      <c r="I5" s="29">
        <v>3.9443369752340782</v>
      </c>
      <c r="J5" s="29">
        <v>4.017233175819662</v>
      </c>
      <c r="K5" s="29">
        <v>3.0791056377988473</v>
      </c>
      <c r="L5" s="29">
        <v>3.415988897008436</v>
      </c>
    </row>
    <row r="6" spans="3:12" x14ac:dyDescent="0.2">
      <c r="C6" s="13" t="s">
        <v>248</v>
      </c>
      <c r="D6" s="13" t="s">
        <v>249</v>
      </c>
      <c r="E6" s="53"/>
      <c r="F6" s="29">
        <v>0</v>
      </c>
      <c r="G6" s="29">
        <v>0</v>
      </c>
      <c r="H6" s="29">
        <v>0</v>
      </c>
      <c r="I6" s="29">
        <v>0.11217447857076213</v>
      </c>
      <c r="J6" s="29">
        <v>7.4168148533793499E-2</v>
      </c>
      <c r="K6" s="29">
        <v>0.61235778670243812</v>
      </c>
      <c r="L6" s="29">
        <v>0.25053301724646104</v>
      </c>
    </row>
    <row r="7" spans="3:12" x14ac:dyDescent="0.2">
      <c r="C7" s="13" t="s">
        <v>391</v>
      </c>
      <c r="D7" s="13" t="s">
        <v>392</v>
      </c>
      <c r="E7" s="53"/>
      <c r="F7" s="29">
        <v>0</v>
      </c>
      <c r="G7" s="29">
        <v>0</v>
      </c>
      <c r="H7" s="29">
        <v>0</v>
      </c>
      <c r="I7" s="29">
        <v>0.15316201518291983</v>
      </c>
      <c r="J7" s="29">
        <v>0.3340113260604225</v>
      </c>
      <c r="K7" s="29">
        <v>0.25304591681233024</v>
      </c>
      <c r="L7" s="29">
        <v>0.15141327890503664</v>
      </c>
    </row>
    <row r="8" spans="3:12" x14ac:dyDescent="0.2">
      <c r="C8" s="13" t="s">
        <v>250</v>
      </c>
      <c r="D8" s="13" t="s">
        <v>251</v>
      </c>
      <c r="E8" s="53"/>
      <c r="F8" s="29">
        <v>0</v>
      </c>
      <c r="G8" s="29">
        <v>0</v>
      </c>
      <c r="H8" s="29">
        <v>0</v>
      </c>
      <c r="I8" s="29">
        <v>0.18438460722622896</v>
      </c>
      <c r="J8" s="29">
        <v>0.37457444699050946</v>
      </c>
      <c r="K8" s="29">
        <v>0.42673317019548751</v>
      </c>
      <c r="L8" s="29">
        <v>0.33962345985813247</v>
      </c>
    </row>
    <row r="9" spans="3:12" x14ac:dyDescent="0.2">
      <c r="C9" s="13" t="s">
        <v>252</v>
      </c>
      <c r="D9" s="13" t="s">
        <v>253</v>
      </c>
      <c r="E9" s="53"/>
      <c r="F9" s="29">
        <v>0</v>
      </c>
      <c r="G9" s="29">
        <v>0</v>
      </c>
      <c r="H9" s="29">
        <v>0</v>
      </c>
      <c r="I9" s="29">
        <v>0.31531381472178754</v>
      </c>
      <c r="J9" s="29">
        <v>0.1913558631176917</v>
      </c>
      <c r="K9" s="29">
        <v>0.70927228445285184</v>
      </c>
      <c r="L9" s="29">
        <v>0.17417129683422683</v>
      </c>
    </row>
    <row r="10" spans="3:12" x14ac:dyDescent="0.2">
      <c r="C10" s="13" t="s">
        <v>254</v>
      </c>
      <c r="D10" s="13" t="s">
        <v>294</v>
      </c>
      <c r="E10" s="53"/>
      <c r="F10" s="29">
        <v>8.2899750242056953</v>
      </c>
      <c r="G10" s="29">
        <v>5.9629625804031736</v>
      </c>
      <c r="H10" s="29">
        <v>5.0884608204738164</v>
      </c>
      <c r="I10" s="29">
        <v>4.1006346797200282</v>
      </c>
      <c r="J10" s="29">
        <v>4.1586218414190155</v>
      </c>
      <c r="K10" s="29">
        <v>3.9221900306394106</v>
      </c>
      <c r="L10" s="29">
        <v>3.6960629469724715</v>
      </c>
    </row>
    <row r="11" spans="3:12" ht="13.5" thickBot="1" x14ac:dyDescent="0.25">
      <c r="C11" s="82" t="s">
        <v>255</v>
      </c>
      <c r="D11" s="82" t="s">
        <v>256</v>
      </c>
      <c r="E11" s="332"/>
      <c r="F11" s="334">
        <v>8.2899750242056953</v>
      </c>
      <c r="G11" s="334">
        <v>5.9629625804031736</v>
      </c>
      <c r="H11" s="334">
        <v>5.0884608204738164</v>
      </c>
      <c r="I11" s="334">
        <v>4.2096734689877602</v>
      </c>
      <c r="J11" s="334">
        <v>4.425412650413878</v>
      </c>
      <c r="K11" s="334">
        <v>3.9445093413136156</v>
      </c>
      <c r="L11" s="334">
        <v>3.8179351931599337</v>
      </c>
    </row>
    <row r="12" spans="3:12" ht="38.25" x14ac:dyDescent="0.2">
      <c r="C12" s="139" t="s">
        <v>1103</v>
      </c>
      <c r="D12" s="110" t="s">
        <v>1104</v>
      </c>
      <c r="E12" s="53"/>
      <c r="F12" s="53"/>
      <c r="G12" s="53"/>
      <c r="H12" s="53"/>
      <c r="I12" s="53"/>
      <c r="J12" s="53"/>
      <c r="L12" s="337" t="s">
        <v>0</v>
      </c>
    </row>
    <row r="13" spans="3:12" x14ac:dyDescent="0.2">
      <c r="L13" s="337" t="s">
        <v>195</v>
      </c>
    </row>
  </sheetData>
  <pageMargins left="0.7" right="0.7" top="0.75" bottom="0.75" header="0.3" footer="0.3"/>
  <pageSetup paperSize="9" orientation="portrait" r:id="rId1"/>
  <headerFooter>
    <oddFooter>&amp;L_x000D_&amp;1#&amp;"Calibri"&amp;10&amp;K000000 Interné</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D12"/>
  <sheetViews>
    <sheetView showGridLines="0" workbookViewId="0"/>
  </sheetViews>
  <sheetFormatPr defaultColWidth="9.25" defaultRowHeight="12.75" x14ac:dyDescent="0.2"/>
  <cols>
    <col min="1" max="1" width="0.75" style="13" customWidth="1"/>
    <col min="2" max="2" width="16.875" style="13" customWidth="1"/>
    <col min="3" max="3" width="51.625" style="13" bestFit="1" customWidth="1"/>
    <col min="4" max="4" width="22" style="13" bestFit="1" customWidth="1"/>
    <col min="5" max="16384" width="9.25" style="13"/>
  </cols>
  <sheetData>
    <row r="1" spans="3:4" ht="4.5" customHeight="1" x14ac:dyDescent="0.2"/>
    <row r="2" spans="3:4" ht="45" customHeight="1" x14ac:dyDescent="0.2"/>
    <row r="3" spans="3:4" ht="13.5" customHeight="1" thickBot="1" x14ac:dyDescent="0.25">
      <c r="C3" s="355" t="s">
        <v>1058</v>
      </c>
      <c r="D3" s="355"/>
    </row>
    <row r="4" spans="3:4" x14ac:dyDescent="0.2">
      <c r="C4" s="390" t="s">
        <v>217</v>
      </c>
      <c r="D4" s="328" t="s">
        <v>218</v>
      </c>
    </row>
    <row r="5" spans="3:4" ht="13.5" thickBot="1" x14ac:dyDescent="0.25">
      <c r="C5" s="391" t="s">
        <v>1109</v>
      </c>
      <c r="D5" s="392" t="s">
        <v>219</v>
      </c>
    </row>
    <row r="6" spans="3:4" x14ac:dyDescent="0.2">
      <c r="D6" s="128" t="s">
        <v>359</v>
      </c>
    </row>
    <row r="9" spans="3:4" ht="13.5" customHeight="1" thickBot="1" x14ac:dyDescent="0.25">
      <c r="C9" s="355" t="s">
        <v>1059</v>
      </c>
      <c r="D9" s="355"/>
    </row>
    <row r="10" spans="3:4" x14ac:dyDescent="0.2">
      <c r="C10" s="390" t="s">
        <v>257</v>
      </c>
      <c r="D10" s="328" t="s">
        <v>221</v>
      </c>
    </row>
    <row r="11" spans="3:4" ht="13.5" thickBot="1" x14ac:dyDescent="0.25">
      <c r="C11" s="391" t="s">
        <v>1110</v>
      </c>
      <c r="D11" s="392" t="s">
        <v>222</v>
      </c>
    </row>
    <row r="12" spans="3:4" x14ac:dyDescent="0.2">
      <c r="D12" s="128" t="s">
        <v>362</v>
      </c>
    </row>
  </sheetData>
  <pageMargins left="0.7" right="0.7" top="0.75" bottom="0.75" header="0.3" footer="0.3"/>
  <pageSetup orientation="portrait" r:id="rId1"/>
  <headerFooter>
    <oddFooter>&amp;L_x000D_&amp;1#&amp;"Calibri"&amp;10&amp;K000000 Interné</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37"/>
  <sheetViews>
    <sheetView showGridLines="0" zoomScaleNormal="100" workbookViewId="0"/>
  </sheetViews>
  <sheetFormatPr defaultColWidth="9.25" defaultRowHeight="12.75" x14ac:dyDescent="0.2"/>
  <cols>
    <col min="1" max="1" width="0.75" style="13" customWidth="1"/>
    <col min="2" max="2" width="16.875" style="13" customWidth="1"/>
    <col min="3" max="3" width="58.75" style="13" customWidth="1"/>
    <col min="4" max="9" width="6.25" style="13" customWidth="1"/>
    <col min="10" max="13" width="9.25" style="13" customWidth="1"/>
    <col min="14" max="16384" width="9.25" style="13"/>
  </cols>
  <sheetData>
    <row r="1" spans="1:16" ht="4.5" customHeight="1" x14ac:dyDescent="0.2">
      <c r="A1" s="51"/>
      <c r="B1" s="51"/>
    </row>
    <row r="2" spans="1:16" ht="45" customHeight="1" x14ac:dyDescent="0.2"/>
    <row r="3" spans="1:16" ht="13.5" thickBot="1" x14ac:dyDescent="0.25">
      <c r="C3" s="355" t="s">
        <v>1056</v>
      </c>
      <c r="D3" s="276"/>
      <c r="E3" s="276"/>
      <c r="F3" s="276"/>
      <c r="G3" s="276"/>
      <c r="H3" s="276"/>
      <c r="I3" s="276"/>
      <c r="J3" s="10"/>
      <c r="K3" s="10"/>
      <c r="L3" s="10"/>
      <c r="M3" s="10"/>
      <c r="P3" s="119"/>
    </row>
    <row r="4" spans="1:16" s="363" customFormat="1" ht="13.5" x14ac:dyDescent="0.25">
      <c r="C4" s="376"/>
      <c r="D4" s="377">
        <v>2023</v>
      </c>
      <c r="E4" s="377">
        <v>2024</v>
      </c>
      <c r="F4" s="328">
        <v>2025</v>
      </c>
      <c r="G4" s="328">
        <v>2026</v>
      </c>
      <c r="H4" s="328">
        <v>2027</v>
      </c>
      <c r="I4" s="328">
        <v>2028</v>
      </c>
    </row>
    <row r="5" spans="1:16" s="363" customFormat="1" ht="13.5" x14ac:dyDescent="0.25">
      <c r="C5" s="378" t="s">
        <v>417</v>
      </c>
      <c r="D5" s="379">
        <v>59.758499999999998</v>
      </c>
      <c r="E5" s="379">
        <v>61.751894999999998</v>
      </c>
      <c r="F5" s="380">
        <v>65.567458999999999</v>
      </c>
      <c r="G5" s="380">
        <v>69.560023000000001</v>
      </c>
      <c r="H5" s="380">
        <v>70.786255999999995</v>
      </c>
      <c r="I5" s="380">
        <v>72.529887554036861</v>
      </c>
    </row>
    <row r="6" spans="1:16" s="363" customFormat="1" ht="13.5" x14ac:dyDescent="0.25">
      <c r="C6" s="109" t="s">
        <v>418</v>
      </c>
      <c r="D6" s="364">
        <v>1.428032</v>
      </c>
      <c r="E6" s="364">
        <v>1.8500450000000002</v>
      </c>
      <c r="F6" s="55">
        <v>2.1185580000000002</v>
      </c>
      <c r="G6" s="55">
        <v>2.3820380000000001</v>
      </c>
      <c r="H6" s="55">
        <v>2.7230129999999999</v>
      </c>
      <c r="I6" s="55">
        <v>3.190788</v>
      </c>
    </row>
    <row r="7" spans="1:16" s="363" customFormat="1" ht="13.5" x14ac:dyDescent="0.25">
      <c r="C7" s="109" t="s">
        <v>419</v>
      </c>
      <c r="D7" s="364">
        <v>3.6499270000000004</v>
      </c>
      <c r="E7" s="364">
        <v>2.0959479999999999</v>
      </c>
      <c r="F7" s="55">
        <v>3.162614</v>
      </c>
      <c r="G7" s="55">
        <v>4.4541019999999998</v>
      </c>
      <c r="H7" s="55">
        <v>2.5768839999999997</v>
      </c>
      <c r="I7" s="55">
        <v>2.7725339999999998</v>
      </c>
    </row>
    <row r="8" spans="1:16" s="363" customFormat="1" ht="13.5" x14ac:dyDescent="0.25">
      <c r="C8" s="109" t="s">
        <v>420</v>
      </c>
      <c r="D8" s="364">
        <v>-3.8312357155172415E-2</v>
      </c>
      <c r="E8" s="364">
        <v>-5.9173139924528322E-2</v>
      </c>
      <c r="F8" s="365">
        <v>-3.7844192623873875E-2</v>
      </c>
      <c r="G8" s="365">
        <v>3.8227202049368282E-2</v>
      </c>
      <c r="H8" s="365">
        <v>4.0288002242501182E-2</v>
      </c>
      <c r="I8" s="365">
        <v>4.6454647187449856E-2</v>
      </c>
    </row>
    <row r="9" spans="1:16" s="363" customFormat="1" ht="13.5" x14ac:dyDescent="0.25">
      <c r="C9" s="109" t="s">
        <v>421</v>
      </c>
      <c r="D9" s="364">
        <v>0</v>
      </c>
      <c r="E9" s="364">
        <v>0</v>
      </c>
      <c r="F9" s="365">
        <v>0</v>
      </c>
      <c r="G9" s="365">
        <v>0</v>
      </c>
      <c r="H9" s="365">
        <v>0</v>
      </c>
      <c r="I9" s="365">
        <v>0</v>
      </c>
    </row>
    <row r="10" spans="1:16" s="363" customFormat="1" ht="13.5" x14ac:dyDescent="0.25">
      <c r="C10" s="282" t="s">
        <v>422</v>
      </c>
      <c r="D10" s="381">
        <v>0.56458000000000008</v>
      </c>
      <c r="E10" s="381">
        <v>0.46207500000000001</v>
      </c>
      <c r="F10" s="382">
        <v>0.50039100000000003</v>
      </c>
      <c r="G10" s="382">
        <v>0.70563200000000004</v>
      </c>
      <c r="H10" s="382">
        <v>0.47286600000000006</v>
      </c>
      <c r="I10" s="382">
        <v>0.67887599999999992</v>
      </c>
    </row>
    <row r="11" spans="1:16" s="363" customFormat="1" ht="13.5" x14ac:dyDescent="0.25">
      <c r="C11" s="383" t="s">
        <v>423</v>
      </c>
      <c r="D11" s="384">
        <f>D5-D6-D7-D8-D9-D10</f>
        <v>54.154273357155169</v>
      </c>
      <c r="E11" s="384">
        <f t="shared" ref="E11:I11" si="0">E5-E6-E7-E8-E9-E10</f>
        <v>57.403000139924522</v>
      </c>
      <c r="F11" s="385">
        <f t="shared" si="0"/>
        <v>59.823740192623873</v>
      </c>
      <c r="G11" s="385">
        <f t="shared" si="0"/>
        <v>61.980023797950636</v>
      </c>
      <c r="H11" s="385">
        <f t="shared" si="0"/>
        <v>64.973204997757492</v>
      </c>
      <c r="I11" s="385">
        <f t="shared" si="0"/>
        <v>65.841234906849422</v>
      </c>
    </row>
    <row r="12" spans="1:16" s="363" customFormat="1" ht="13.5" x14ac:dyDescent="0.25">
      <c r="C12" s="109" t="s">
        <v>424</v>
      </c>
      <c r="D12" s="367"/>
      <c r="E12" s="368">
        <v>1.4072861123018101</v>
      </c>
      <c r="F12" s="369">
        <v>1.53086154399911</v>
      </c>
      <c r="G12" s="369">
        <v>0.69272797913123096</v>
      </c>
      <c r="H12" s="369">
        <v>8.9094214917686904E-2</v>
      </c>
      <c r="I12" s="369">
        <v>-0.344759558353603</v>
      </c>
    </row>
    <row r="13" spans="1:16" s="363" customFormat="1" ht="15.75" x14ac:dyDescent="0.25">
      <c r="C13" s="386" t="s">
        <v>1105</v>
      </c>
      <c r="D13" s="387"/>
      <c r="E13" s="388">
        <f>(E11-E12)/D11-1</f>
        <v>3.4003607772981725E-2</v>
      </c>
      <c r="F13" s="389">
        <f t="shared" ref="F13:I13" si="1">(F11-F12)/E11-1</f>
        <v>1.5502299645159479E-2</v>
      </c>
      <c r="G13" s="389">
        <f t="shared" si="1"/>
        <v>2.4464462126291053E-2</v>
      </c>
      <c r="H13" s="389">
        <f t="shared" si="1"/>
        <v>4.6855209258328534E-2</v>
      </c>
      <c r="I13" s="389">
        <f t="shared" si="1"/>
        <v>1.8665994196952251E-2</v>
      </c>
    </row>
    <row r="14" spans="1:16" s="363" customFormat="1" ht="14.25" thickBot="1" x14ac:dyDescent="0.3">
      <c r="C14" s="366" t="s">
        <v>425</v>
      </c>
      <c r="D14" s="370"/>
      <c r="E14" s="371">
        <f>(1+D14)*(1+E13)-1</f>
        <v>3.4003607772981725E-2</v>
      </c>
      <c r="F14" s="372">
        <f t="shared" ref="F14:I14" si="2">(1+E14)*(1+F13)-1</f>
        <v>5.0033041534854439E-2</v>
      </c>
      <c r="G14" s="373">
        <f t="shared" si="2"/>
        <v>7.5721535110838012E-2</v>
      </c>
      <c r="H14" s="373">
        <f t="shared" si="2"/>
        <v>0.12612469274214666</v>
      </c>
      <c r="I14" s="373">
        <f t="shared" si="2"/>
        <v>0.14714492972191628</v>
      </c>
    </row>
    <row r="15" spans="1:16" s="363" customFormat="1" ht="38.25" x14ac:dyDescent="0.25">
      <c r="C15" s="374" t="s">
        <v>1107</v>
      </c>
      <c r="D15" s="374"/>
      <c r="E15" s="374"/>
      <c r="F15" s="374"/>
      <c r="G15" s="374"/>
      <c r="H15" s="374"/>
      <c r="I15" s="285" t="s">
        <v>0</v>
      </c>
    </row>
    <row r="16" spans="1:16" s="363" customFormat="1" ht="13.5" x14ac:dyDescent="0.25">
      <c r="C16" s="375"/>
    </row>
    <row r="17" spans="3:13" s="363" customFormat="1" ht="13.5" x14ac:dyDescent="0.25">
      <c r="C17" s="375"/>
      <c r="I17" s="25"/>
    </row>
    <row r="18" spans="3:13" ht="13.5" thickBot="1" x14ac:dyDescent="0.25">
      <c r="C18" s="355" t="s">
        <v>1057</v>
      </c>
      <c r="D18" s="276"/>
      <c r="E18" s="276"/>
      <c r="F18" s="276"/>
      <c r="G18" s="276"/>
      <c r="H18" s="276"/>
      <c r="I18" s="276"/>
      <c r="J18" s="10"/>
      <c r="K18" s="10"/>
      <c r="L18" s="10"/>
      <c r="M18" s="10"/>
    </row>
    <row r="19" spans="3:13" s="363" customFormat="1" ht="13.5" x14ac:dyDescent="0.25">
      <c r="C19" s="376"/>
      <c r="D19" s="377">
        <v>2023</v>
      </c>
      <c r="E19" s="377">
        <v>2024</v>
      </c>
      <c r="F19" s="328">
        <v>2025</v>
      </c>
      <c r="G19" s="328">
        <v>2026</v>
      </c>
      <c r="H19" s="328">
        <v>2027</v>
      </c>
      <c r="I19" s="328">
        <v>2028</v>
      </c>
    </row>
    <row r="20" spans="3:13" s="363" customFormat="1" ht="13.5" x14ac:dyDescent="0.25">
      <c r="C20" s="378" t="s">
        <v>452</v>
      </c>
      <c r="D20" s="379">
        <f>D5</f>
        <v>59.758499999999998</v>
      </c>
      <c r="E20" s="379">
        <f t="shared" ref="E20:I20" si="3">E5</f>
        <v>61.751894999999998</v>
      </c>
      <c r="F20" s="380">
        <f t="shared" si="3"/>
        <v>65.567458999999999</v>
      </c>
      <c r="G20" s="380">
        <f t="shared" si="3"/>
        <v>69.560023000000001</v>
      </c>
      <c r="H20" s="380">
        <f t="shared" si="3"/>
        <v>70.786255999999995</v>
      </c>
      <c r="I20" s="380">
        <f t="shared" si="3"/>
        <v>72.529887554036861</v>
      </c>
    </row>
    <row r="21" spans="3:13" s="363" customFormat="1" ht="13.5" x14ac:dyDescent="0.25">
      <c r="C21" s="109" t="s">
        <v>453</v>
      </c>
      <c r="D21" s="364">
        <f t="shared" ref="D21:I21" si="4">D6</f>
        <v>1.428032</v>
      </c>
      <c r="E21" s="364">
        <f t="shared" si="4"/>
        <v>1.8500450000000002</v>
      </c>
      <c r="F21" s="55">
        <f t="shared" si="4"/>
        <v>2.1185580000000002</v>
      </c>
      <c r="G21" s="55">
        <f t="shared" si="4"/>
        <v>2.3820380000000001</v>
      </c>
      <c r="H21" s="55">
        <f t="shared" si="4"/>
        <v>2.7230129999999999</v>
      </c>
      <c r="I21" s="55">
        <f t="shared" si="4"/>
        <v>3.190788</v>
      </c>
    </row>
    <row r="22" spans="3:13" s="363" customFormat="1" ht="13.5" x14ac:dyDescent="0.25">
      <c r="C22" s="109" t="s">
        <v>454</v>
      </c>
      <c r="D22" s="364">
        <f t="shared" ref="D22:I22" si="5">D7</f>
        <v>3.6499270000000004</v>
      </c>
      <c r="E22" s="364">
        <f t="shared" si="5"/>
        <v>2.0959479999999999</v>
      </c>
      <c r="F22" s="55">
        <f t="shared" si="5"/>
        <v>3.162614</v>
      </c>
      <c r="G22" s="55">
        <f t="shared" si="5"/>
        <v>4.4541019999999998</v>
      </c>
      <c r="H22" s="55">
        <f t="shared" si="5"/>
        <v>2.5768839999999997</v>
      </c>
      <c r="I22" s="55">
        <f t="shared" si="5"/>
        <v>2.7725339999999998</v>
      </c>
    </row>
    <row r="23" spans="3:13" s="363" customFormat="1" ht="13.5" x14ac:dyDescent="0.25">
      <c r="C23" s="109" t="s">
        <v>455</v>
      </c>
      <c r="D23" s="364">
        <f t="shared" ref="D23:I23" si="6">D8</f>
        <v>-3.8312357155172415E-2</v>
      </c>
      <c r="E23" s="364">
        <f t="shared" si="6"/>
        <v>-5.9173139924528322E-2</v>
      </c>
      <c r="F23" s="365">
        <f t="shared" si="6"/>
        <v>-3.7844192623873875E-2</v>
      </c>
      <c r="G23" s="365">
        <f t="shared" si="6"/>
        <v>3.8227202049368282E-2</v>
      </c>
      <c r="H23" s="365">
        <f t="shared" si="6"/>
        <v>4.0288002242501182E-2</v>
      </c>
      <c r="I23" s="365">
        <f t="shared" si="6"/>
        <v>4.6454647187449856E-2</v>
      </c>
    </row>
    <row r="24" spans="3:13" s="363" customFormat="1" ht="13.5" x14ac:dyDescent="0.25">
      <c r="C24" s="109" t="s">
        <v>456</v>
      </c>
      <c r="D24" s="364">
        <f t="shared" ref="D24:I24" si="7">D9</f>
        <v>0</v>
      </c>
      <c r="E24" s="364">
        <f t="shared" si="7"/>
        <v>0</v>
      </c>
      <c r="F24" s="365">
        <f t="shared" si="7"/>
        <v>0</v>
      </c>
      <c r="G24" s="365">
        <f t="shared" si="7"/>
        <v>0</v>
      </c>
      <c r="H24" s="365">
        <f t="shared" si="7"/>
        <v>0</v>
      </c>
      <c r="I24" s="365">
        <f t="shared" si="7"/>
        <v>0</v>
      </c>
    </row>
    <row r="25" spans="3:13" s="363" customFormat="1" ht="13.5" x14ac:dyDescent="0.25">
      <c r="C25" s="282" t="s">
        <v>457</v>
      </c>
      <c r="D25" s="381">
        <f t="shared" ref="D25:I25" si="8">D10</f>
        <v>0.56458000000000008</v>
      </c>
      <c r="E25" s="381">
        <f t="shared" si="8"/>
        <v>0.46207500000000001</v>
      </c>
      <c r="F25" s="382">
        <f t="shared" si="8"/>
        <v>0.50039100000000003</v>
      </c>
      <c r="G25" s="382">
        <f t="shared" si="8"/>
        <v>0.70563200000000004</v>
      </c>
      <c r="H25" s="382">
        <f t="shared" si="8"/>
        <v>0.47286600000000006</v>
      </c>
      <c r="I25" s="382">
        <f t="shared" si="8"/>
        <v>0.67887599999999992</v>
      </c>
    </row>
    <row r="26" spans="3:13" s="363" customFormat="1" ht="13.5" x14ac:dyDescent="0.25">
      <c r="C26" s="383" t="s">
        <v>458</v>
      </c>
      <c r="D26" s="384">
        <f t="shared" ref="D26:I26" si="9">D11</f>
        <v>54.154273357155169</v>
      </c>
      <c r="E26" s="384">
        <f t="shared" si="9"/>
        <v>57.403000139924522</v>
      </c>
      <c r="F26" s="385">
        <f t="shared" si="9"/>
        <v>59.823740192623873</v>
      </c>
      <c r="G26" s="385">
        <f t="shared" si="9"/>
        <v>61.980023797950636</v>
      </c>
      <c r="H26" s="385">
        <f t="shared" si="9"/>
        <v>64.973204997757492</v>
      </c>
      <c r="I26" s="385">
        <f t="shared" si="9"/>
        <v>65.841234906849422</v>
      </c>
    </row>
    <row r="27" spans="3:13" s="363" customFormat="1" ht="13.5" x14ac:dyDescent="0.25">
      <c r="C27" s="109" t="s">
        <v>459</v>
      </c>
      <c r="D27" s="367"/>
      <c r="E27" s="368">
        <f t="shared" ref="E27:I27" si="10">E12</f>
        <v>1.4072861123018101</v>
      </c>
      <c r="F27" s="369">
        <f t="shared" si="10"/>
        <v>1.53086154399911</v>
      </c>
      <c r="G27" s="369">
        <f t="shared" si="10"/>
        <v>0.69272797913123096</v>
      </c>
      <c r="H27" s="369">
        <f t="shared" si="10"/>
        <v>8.9094214917686904E-2</v>
      </c>
      <c r="I27" s="369">
        <f t="shared" si="10"/>
        <v>-0.344759558353603</v>
      </c>
    </row>
    <row r="28" spans="3:13" s="363" customFormat="1" ht="15.75" x14ac:dyDescent="0.25">
      <c r="C28" s="386" t="s">
        <v>1106</v>
      </c>
      <c r="D28" s="387"/>
      <c r="E28" s="388">
        <f t="shared" ref="E28:I28" si="11">E13</f>
        <v>3.4003607772981725E-2</v>
      </c>
      <c r="F28" s="389">
        <f t="shared" si="11"/>
        <v>1.5502299645159479E-2</v>
      </c>
      <c r="G28" s="389">
        <f t="shared" si="11"/>
        <v>2.4464462126291053E-2</v>
      </c>
      <c r="H28" s="389">
        <f t="shared" si="11"/>
        <v>4.6855209258328534E-2</v>
      </c>
      <c r="I28" s="389">
        <f t="shared" si="11"/>
        <v>1.8665994196952251E-2</v>
      </c>
    </row>
    <row r="29" spans="3:13" s="363" customFormat="1" ht="14.25" thickBot="1" x14ac:dyDescent="0.3">
      <c r="C29" s="366" t="s">
        <v>460</v>
      </c>
      <c r="D29" s="370"/>
      <c r="E29" s="371">
        <f t="shared" ref="E29:I29" si="12">E14</f>
        <v>3.4003607772981725E-2</v>
      </c>
      <c r="F29" s="372">
        <f t="shared" si="12"/>
        <v>5.0033041534854439E-2</v>
      </c>
      <c r="G29" s="373">
        <f t="shared" si="12"/>
        <v>7.5721535110838012E-2</v>
      </c>
      <c r="H29" s="373">
        <f t="shared" si="12"/>
        <v>0.12612469274214666</v>
      </c>
      <c r="I29" s="373">
        <f t="shared" si="12"/>
        <v>0.14714492972191628</v>
      </c>
    </row>
    <row r="30" spans="3:13" s="363" customFormat="1" ht="51" x14ac:dyDescent="0.25">
      <c r="C30" s="374" t="s">
        <v>1108</v>
      </c>
      <c r="D30" s="374"/>
      <c r="E30" s="374"/>
      <c r="F30" s="374"/>
      <c r="G30" s="374"/>
      <c r="H30" s="374"/>
      <c r="I30" s="285" t="s">
        <v>195</v>
      </c>
    </row>
    <row r="31" spans="3:13" s="363" customFormat="1" ht="13.5" x14ac:dyDescent="0.25">
      <c r="C31" s="139"/>
      <c r="D31" s="139"/>
      <c r="E31" s="139"/>
      <c r="F31" s="139"/>
      <c r="G31" s="139"/>
      <c r="H31" s="139"/>
      <c r="I31" s="139"/>
    </row>
    <row r="32" spans="3:13" s="363" customFormat="1" ht="13.5" x14ac:dyDescent="0.25"/>
    <row r="33" s="363" customFormat="1" ht="13.5" x14ac:dyDescent="0.25"/>
    <row r="34" s="363" customFormat="1" ht="13.5" x14ac:dyDescent="0.25"/>
    <row r="35" s="363" customFormat="1" ht="13.5" x14ac:dyDescent="0.25"/>
    <row r="36" s="363" customFormat="1" ht="13.5" x14ac:dyDescent="0.25"/>
    <row r="37" s="363" customFormat="1" ht="13.5" x14ac:dyDescent="0.25"/>
  </sheetData>
  <pageMargins left="0.7" right="0.7" top="0.75" bottom="0.75" header="0.3" footer="0.3"/>
  <pageSetup paperSize="9" orientation="portrait" r:id="rId1"/>
  <headerFooter>
    <oddFooter>&amp;L_x000D_&amp;1#&amp;"Calibri"&amp;10&amp;K000000 Interné</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árok14"/>
  <dimension ref="C1:J42"/>
  <sheetViews>
    <sheetView showGridLines="0" zoomScaleNormal="100" workbookViewId="0"/>
  </sheetViews>
  <sheetFormatPr defaultColWidth="9.25" defaultRowHeight="12.75" x14ac:dyDescent="0.2"/>
  <cols>
    <col min="1" max="1" width="0.75" style="13" customWidth="1"/>
    <col min="2" max="2" width="16.875" style="13" customWidth="1"/>
    <col min="3" max="3" width="84.625" style="13" bestFit="1" customWidth="1"/>
    <col min="4" max="10" width="7.5" style="13" customWidth="1"/>
    <col min="11" max="16384" width="9.25" style="13"/>
  </cols>
  <sheetData>
    <row r="1" spans="3:10" ht="4.5" customHeight="1" x14ac:dyDescent="0.2"/>
    <row r="2" spans="3:10" ht="45" customHeight="1" x14ac:dyDescent="0.2"/>
    <row r="3" spans="3:10" ht="13.5" thickBot="1" x14ac:dyDescent="0.25">
      <c r="C3" s="265" t="s">
        <v>1039</v>
      </c>
      <c r="D3" s="280"/>
      <c r="E3" s="276"/>
      <c r="F3" s="276"/>
      <c r="G3" s="276"/>
      <c r="H3" s="276"/>
      <c r="I3" s="276"/>
      <c r="J3" s="82"/>
    </row>
    <row r="4" spans="3:10" x14ac:dyDescent="0.2">
      <c r="C4" s="266"/>
      <c r="D4" s="270">
        <v>2023</v>
      </c>
      <c r="E4" s="270">
        <v>2024</v>
      </c>
      <c r="F4" s="270">
        <v>2025</v>
      </c>
      <c r="G4" s="270" t="s">
        <v>1033</v>
      </c>
      <c r="H4" s="270" t="s">
        <v>461</v>
      </c>
      <c r="I4" s="270" t="s">
        <v>462</v>
      </c>
      <c r="J4" s="270" t="s">
        <v>1034</v>
      </c>
    </row>
    <row r="5" spans="3:10" x14ac:dyDescent="0.2">
      <c r="C5" s="281" t="s">
        <v>2</v>
      </c>
      <c r="D5" s="286">
        <v>63509</v>
      </c>
      <c r="E5" s="286">
        <v>68882</v>
      </c>
      <c r="F5" s="286">
        <v>77735</v>
      </c>
      <c r="G5" s="286">
        <v>83957</v>
      </c>
      <c r="H5" s="286">
        <v>91277</v>
      </c>
      <c r="I5" s="286">
        <v>99841</v>
      </c>
      <c r="J5" s="286">
        <v>107426</v>
      </c>
    </row>
    <row r="6" spans="3:10" x14ac:dyDescent="0.2">
      <c r="C6" s="90" t="s">
        <v>3</v>
      </c>
      <c r="D6" s="287">
        <v>5374</v>
      </c>
      <c r="E6" s="287">
        <v>8853</v>
      </c>
      <c r="F6" s="287">
        <v>6222</v>
      </c>
      <c r="G6" s="287">
        <v>7320</v>
      </c>
      <c r="H6" s="287">
        <v>8564</v>
      </c>
      <c r="I6" s="287">
        <v>7584</v>
      </c>
      <c r="J6" s="287">
        <v>6679</v>
      </c>
    </row>
    <row r="7" spans="3:10" x14ac:dyDescent="0.2">
      <c r="C7" s="109" t="s">
        <v>154</v>
      </c>
      <c r="D7" s="288">
        <v>7675</v>
      </c>
      <c r="E7" s="288">
        <v>6366</v>
      </c>
      <c r="F7" s="288">
        <v>6108</v>
      </c>
      <c r="G7" s="288">
        <v>5918</v>
      </c>
      <c r="H7" s="288">
        <v>7446</v>
      </c>
      <c r="I7" s="288">
        <v>7544</v>
      </c>
      <c r="J7" s="288">
        <v>7797</v>
      </c>
    </row>
    <row r="8" spans="3:10" x14ac:dyDescent="0.2">
      <c r="C8" s="109" t="s">
        <v>155</v>
      </c>
      <c r="D8" s="288">
        <v>-2587</v>
      </c>
      <c r="E8" s="288">
        <v>1571</v>
      </c>
      <c r="F8" s="288">
        <v>-257</v>
      </c>
      <c r="G8" s="288">
        <v>1071</v>
      </c>
      <c r="H8" s="288">
        <v>731</v>
      </c>
      <c r="I8" s="288">
        <v>-578</v>
      </c>
      <c r="J8" s="288">
        <v>-1681</v>
      </c>
    </row>
    <row r="9" spans="3:10" x14ac:dyDescent="0.2">
      <c r="C9" s="109" t="s">
        <v>156</v>
      </c>
      <c r="D9" s="288">
        <v>175</v>
      </c>
      <c r="E9" s="288">
        <v>-32</v>
      </c>
      <c r="F9" s="288">
        <v>155</v>
      </c>
      <c r="G9" s="288">
        <v>92</v>
      </c>
      <c r="H9" s="288">
        <v>58</v>
      </c>
      <c r="I9" s="288">
        <v>34</v>
      </c>
      <c r="J9" s="288">
        <v>61</v>
      </c>
    </row>
    <row r="10" spans="3:10" x14ac:dyDescent="0.2">
      <c r="C10" s="129" t="s">
        <v>23</v>
      </c>
      <c r="D10" s="288">
        <v>-9</v>
      </c>
      <c r="E10" s="288">
        <v>-43</v>
      </c>
      <c r="F10" s="288">
        <v>-15</v>
      </c>
      <c r="G10" s="288">
        <v>63</v>
      </c>
      <c r="H10" s="288">
        <v>52</v>
      </c>
      <c r="I10" s="288">
        <v>28</v>
      </c>
      <c r="J10" s="288">
        <v>24</v>
      </c>
    </row>
    <row r="11" spans="3:10" x14ac:dyDescent="0.2">
      <c r="C11" s="129" t="s">
        <v>17</v>
      </c>
      <c r="D11" s="288">
        <v>-1</v>
      </c>
      <c r="E11" s="288">
        <v>57</v>
      </c>
      <c r="F11" s="288">
        <v>-96</v>
      </c>
      <c r="G11" s="288">
        <v>60</v>
      </c>
      <c r="H11" s="288">
        <v>50</v>
      </c>
      <c r="I11" s="288">
        <v>50</v>
      </c>
      <c r="J11" s="288">
        <v>50</v>
      </c>
    </row>
    <row r="12" spans="3:10" x14ac:dyDescent="0.2">
      <c r="C12" s="129" t="s">
        <v>157</v>
      </c>
      <c r="D12" s="288">
        <v>-10</v>
      </c>
      <c r="E12" s="288">
        <v>-7</v>
      </c>
      <c r="F12" s="288">
        <v>30</v>
      </c>
      <c r="G12" s="288">
        <v>49</v>
      </c>
      <c r="H12" s="288">
        <v>36</v>
      </c>
      <c r="I12" s="288">
        <v>33</v>
      </c>
      <c r="J12" s="288">
        <v>18</v>
      </c>
    </row>
    <row r="13" spans="3:10" x14ac:dyDescent="0.2">
      <c r="C13" s="129" t="s">
        <v>289</v>
      </c>
      <c r="D13" s="288">
        <v>222</v>
      </c>
      <c r="E13" s="288">
        <v>-33</v>
      </c>
      <c r="F13" s="288">
        <v>127</v>
      </c>
      <c r="G13" s="288">
        <v>-44</v>
      </c>
      <c r="H13" s="288">
        <v>-45</v>
      </c>
      <c r="I13" s="288">
        <v>-45</v>
      </c>
      <c r="J13" s="288">
        <v>-1</v>
      </c>
    </row>
    <row r="14" spans="3:10" x14ac:dyDescent="0.2">
      <c r="C14" s="109" t="s">
        <v>158</v>
      </c>
      <c r="D14" s="288">
        <v>454</v>
      </c>
      <c r="E14" s="288">
        <v>806</v>
      </c>
      <c r="F14" s="288">
        <v>434</v>
      </c>
      <c r="G14" s="288">
        <v>277</v>
      </c>
      <c r="H14" s="288">
        <v>511</v>
      </c>
      <c r="I14" s="288">
        <v>597</v>
      </c>
      <c r="J14" s="288">
        <v>509</v>
      </c>
    </row>
    <row r="15" spans="3:10" x14ac:dyDescent="0.2">
      <c r="C15" s="109" t="s">
        <v>159</v>
      </c>
      <c r="D15" s="288">
        <v>0</v>
      </c>
      <c r="E15" s="288">
        <v>0</v>
      </c>
      <c r="F15" s="288">
        <v>0</v>
      </c>
      <c r="G15" s="288">
        <v>-41</v>
      </c>
      <c r="H15" s="288">
        <v>-183</v>
      </c>
      <c r="I15" s="288">
        <v>-13</v>
      </c>
      <c r="J15" s="288">
        <v>-5</v>
      </c>
    </row>
    <row r="16" spans="3:10" x14ac:dyDescent="0.2">
      <c r="C16" s="282" t="s">
        <v>291</v>
      </c>
      <c r="D16" s="289">
        <v>-5</v>
      </c>
      <c r="E16" s="289">
        <v>-2</v>
      </c>
      <c r="F16" s="289">
        <v>0</v>
      </c>
      <c r="G16" s="289">
        <v>0</v>
      </c>
      <c r="H16" s="289">
        <v>0</v>
      </c>
      <c r="I16" s="289">
        <v>0</v>
      </c>
      <c r="J16" s="289">
        <v>0</v>
      </c>
    </row>
    <row r="17" spans="3:10" x14ac:dyDescent="0.2">
      <c r="C17" s="90" t="s">
        <v>4</v>
      </c>
      <c r="D17" s="287">
        <v>68882</v>
      </c>
      <c r="E17" s="287">
        <v>77735</v>
      </c>
      <c r="F17" s="287">
        <v>83957</v>
      </c>
      <c r="G17" s="287">
        <v>91277</v>
      </c>
      <c r="H17" s="287">
        <v>99841</v>
      </c>
      <c r="I17" s="287">
        <v>107426</v>
      </c>
      <c r="J17" s="287">
        <v>114105</v>
      </c>
    </row>
    <row r="18" spans="3:10" x14ac:dyDescent="0.2">
      <c r="C18" s="283" t="s">
        <v>1</v>
      </c>
      <c r="D18" s="290">
        <v>55.8</v>
      </c>
      <c r="E18" s="290">
        <v>59.7</v>
      </c>
      <c r="F18" s="290">
        <v>61.4</v>
      </c>
      <c r="G18" s="290">
        <v>63.4</v>
      </c>
      <c r="H18" s="290">
        <v>66.3</v>
      </c>
      <c r="I18" s="290">
        <v>68.400000000000006</v>
      </c>
      <c r="J18" s="290">
        <v>69.599999999999994</v>
      </c>
    </row>
    <row r="19" spans="3:10" ht="13.5" thickBot="1" x14ac:dyDescent="0.25">
      <c r="C19" s="131" t="s">
        <v>290</v>
      </c>
      <c r="D19" s="291">
        <v>-1</v>
      </c>
      <c r="E19" s="291">
        <v>0</v>
      </c>
      <c r="F19" s="291">
        <v>0</v>
      </c>
      <c r="G19" s="291">
        <v>0</v>
      </c>
      <c r="H19" s="291">
        <v>0</v>
      </c>
      <c r="I19" s="291">
        <v>0</v>
      </c>
      <c r="J19" s="291">
        <v>0</v>
      </c>
    </row>
    <row r="20" spans="3:10" ht="25.5" x14ac:dyDescent="0.2">
      <c r="C20" s="279" t="s">
        <v>365</v>
      </c>
      <c r="D20" s="279"/>
      <c r="E20" s="279"/>
      <c r="F20" s="279"/>
      <c r="G20" s="279"/>
      <c r="H20" s="279"/>
      <c r="I20" s="279"/>
      <c r="J20" s="285" t="s">
        <v>0</v>
      </c>
    </row>
    <row r="21" spans="3:10" x14ac:dyDescent="0.2">
      <c r="C21" s="142" t="s">
        <v>202</v>
      </c>
      <c r="D21" s="142"/>
      <c r="E21" s="142"/>
      <c r="F21" s="142"/>
      <c r="G21" s="142"/>
      <c r="H21" s="142"/>
      <c r="I21" s="132"/>
      <c r="J21" s="83"/>
    </row>
    <row r="22" spans="3:10" x14ac:dyDescent="0.2">
      <c r="I22" s="132"/>
    </row>
    <row r="24" spans="3:10" ht="13.5" thickBot="1" x14ac:dyDescent="0.25">
      <c r="C24" s="265" t="s">
        <v>1040</v>
      </c>
      <c r="D24" s="280"/>
      <c r="E24" s="276"/>
      <c r="F24" s="276"/>
      <c r="G24" s="276"/>
      <c r="H24" s="276"/>
      <c r="I24" s="276"/>
      <c r="J24" s="82"/>
    </row>
    <row r="25" spans="3:10" x14ac:dyDescent="0.2">
      <c r="C25" s="266"/>
      <c r="D25" s="270">
        <f t="shared" ref="D25:J25" si="0">D4</f>
        <v>2023</v>
      </c>
      <c r="E25" s="270">
        <f t="shared" si="0"/>
        <v>2024</v>
      </c>
      <c r="F25" s="270">
        <f t="shared" si="0"/>
        <v>2025</v>
      </c>
      <c r="G25" s="270" t="str">
        <f t="shared" si="0"/>
        <v>2026 OS</v>
      </c>
      <c r="H25" s="270" t="str">
        <f t="shared" si="0"/>
        <v>2027 N</v>
      </c>
      <c r="I25" s="270" t="str">
        <f t="shared" si="0"/>
        <v>2028 N</v>
      </c>
      <c r="J25" s="270" t="str">
        <f t="shared" si="0"/>
        <v>2029 N</v>
      </c>
    </row>
    <row r="26" spans="3:10" x14ac:dyDescent="0.2">
      <c r="C26" s="281" t="s">
        <v>166</v>
      </c>
      <c r="D26" s="286">
        <f>D5</f>
        <v>63509</v>
      </c>
      <c r="E26" s="286">
        <f t="shared" ref="E26:J26" si="1">E5</f>
        <v>68882</v>
      </c>
      <c r="F26" s="286">
        <f t="shared" si="1"/>
        <v>77735</v>
      </c>
      <c r="G26" s="286">
        <f t="shared" si="1"/>
        <v>83957</v>
      </c>
      <c r="H26" s="286">
        <f t="shared" si="1"/>
        <v>91277</v>
      </c>
      <c r="I26" s="286">
        <f t="shared" si="1"/>
        <v>99841</v>
      </c>
      <c r="J26" s="286">
        <f t="shared" si="1"/>
        <v>107426</v>
      </c>
    </row>
    <row r="27" spans="3:10" x14ac:dyDescent="0.2">
      <c r="C27" s="90" t="s">
        <v>167</v>
      </c>
      <c r="D27" s="287">
        <f t="shared" ref="D27:J27" si="2">D6</f>
        <v>5374</v>
      </c>
      <c r="E27" s="287">
        <f t="shared" si="2"/>
        <v>8853</v>
      </c>
      <c r="F27" s="287">
        <f t="shared" si="2"/>
        <v>6222</v>
      </c>
      <c r="G27" s="287">
        <f t="shared" si="2"/>
        <v>7320</v>
      </c>
      <c r="H27" s="287">
        <f t="shared" si="2"/>
        <v>8564</v>
      </c>
      <c r="I27" s="287">
        <f t="shared" si="2"/>
        <v>7584</v>
      </c>
      <c r="J27" s="287">
        <f t="shared" si="2"/>
        <v>6679</v>
      </c>
    </row>
    <row r="28" spans="3:10" x14ac:dyDescent="0.2">
      <c r="C28" s="109" t="s">
        <v>168</v>
      </c>
      <c r="D28" s="288">
        <f t="shared" ref="D28:J28" si="3">D7</f>
        <v>7675</v>
      </c>
      <c r="E28" s="288">
        <f t="shared" si="3"/>
        <v>6366</v>
      </c>
      <c r="F28" s="288">
        <f t="shared" si="3"/>
        <v>6108</v>
      </c>
      <c r="G28" s="288">
        <f t="shared" si="3"/>
        <v>5918</v>
      </c>
      <c r="H28" s="288">
        <f t="shared" si="3"/>
        <v>7446</v>
      </c>
      <c r="I28" s="288">
        <f t="shared" si="3"/>
        <v>7544</v>
      </c>
      <c r="J28" s="288">
        <f t="shared" si="3"/>
        <v>7797</v>
      </c>
    </row>
    <row r="29" spans="3:10" x14ac:dyDescent="0.2">
      <c r="C29" s="109" t="s">
        <v>169</v>
      </c>
      <c r="D29" s="288">
        <f t="shared" ref="D29:J29" si="4">D8</f>
        <v>-2587</v>
      </c>
      <c r="E29" s="288">
        <f t="shared" si="4"/>
        <v>1571</v>
      </c>
      <c r="F29" s="288">
        <f t="shared" si="4"/>
        <v>-257</v>
      </c>
      <c r="G29" s="288">
        <f t="shared" si="4"/>
        <v>1071</v>
      </c>
      <c r="H29" s="288">
        <f t="shared" si="4"/>
        <v>731</v>
      </c>
      <c r="I29" s="288">
        <f t="shared" si="4"/>
        <v>-578</v>
      </c>
      <c r="J29" s="288">
        <f t="shared" si="4"/>
        <v>-1681</v>
      </c>
    </row>
    <row r="30" spans="3:10" x14ac:dyDescent="0.2">
      <c r="C30" s="109" t="s">
        <v>172</v>
      </c>
      <c r="D30" s="288">
        <f t="shared" ref="D30:J30" si="5">D9</f>
        <v>175</v>
      </c>
      <c r="E30" s="288">
        <f t="shared" si="5"/>
        <v>-32</v>
      </c>
      <c r="F30" s="288">
        <f t="shared" si="5"/>
        <v>155</v>
      </c>
      <c r="G30" s="288">
        <f t="shared" si="5"/>
        <v>92</v>
      </c>
      <c r="H30" s="288">
        <f t="shared" si="5"/>
        <v>58</v>
      </c>
      <c r="I30" s="288">
        <f t="shared" si="5"/>
        <v>34</v>
      </c>
      <c r="J30" s="288">
        <f t="shared" si="5"/>
        <v>61</v>
      </c>
    </row>
    <row r="31" spans="3:10" x14ac:dyDescent="0.2">
      <c r="C31" s="129" t="s">
        <v>173</v>
      </c>
      <c r="D31" s="288">
        <f t="shared" ref="D31:J31" si="6">D10</f>
        <v>-9</v>
      </c>
      <c r="E31" s="288">
        <f t="shared" si="6"/>
        <v>-43</v>
      </c>
      <c r="F31" s="288">
        <f t="shared" si="6"/>
        <v>-15</v>
      </c>
      <c r="G31" s="288">
        <f t="shared" si="6"/>
        <v>63</v>
      </c>
      <c r="H31" s="288">
        <f t="shared" si="6"/>
        <v>52</v>
      </c>
      <c r="I31" s="288">
        <f t="shared" si="6"/>
        <v>28</v>
      </c>
      <c r="J31" s="288">
        <f t="shared" si="6"/>
        <v>24</v>
      </c>
    </row>
    <row r="32" spans="3:10" x14ac:dyDescent="0.2">
      <c r="C32" s="129" t="s">
        <v>174</v>
      </c>
      <c r="D32" s="288">
        <f t="shared" ref="D32:J32" si="7">D11</f>
        <v>-1</v>
      </c>
      <c r="E32" s="288">
        <f t="shared" si="7"/>
        <v>57</v>
      </c>
      <c r="F32" s="288">
        <f t="shared" si="7"/>
        <v>-96</v>
      </c>
      <c r="G32" s="288">
        <f t="shared" si="7"/>
        <v>60</v>
      </c>
      <c r="H32" s="288">
        <f t="shared" si="7"/>
        <v>50</v>
      </c>
      <c r="I32" s="288">
        <f t="shared" si="7"/>
        <v>50</v>
      </c>
      <c r="J32" s="288">
        <f t="shared" si="7"/>
        <v>50</v>
      </c>
    </row>
    <row r="33" spans="3:10" x14ac:dyDescent="0.2">
      <c r="C33" s="129" t="s">
        <v>175</v>
      </c>
      <c r="D33" s="288">
        <f t="shared" ref="D33:J33" si="8">D12</f>
        <v>-10</v>
      </c>
      <c r="E33" s="288">
        <f t="shared" si="8"/>
        <v>-7</v>
      </c>
      <c r="F33" s="288">
        <f t="shared" si="8"/>
        <v>30</v>
      </c>
      <c r="G33" s="288">
        <f t="shared" si="8"/>
        <v>49</v>
      </c>
      <c r="H33" s="288">
        <f t="shared" si="8"/>
        <v>36</v>
      </c>
      <c r="I33" s="288">
        <f t="shared" si="8"/>
        <v>33</v>
      </c>
      <c r="J33" s="288">
        <f t="shared" si="8"/>
        <v>18</v>
      </c>
    </row>
    <row r="34" spans="3:10" x14ac:dyDescent="0.2">
      <c r="C34" s="129" t="s">
        <v>1137</v>
      </c>
      <c r="D34" s="288">
        <f t="shared" ref="D34:J34" si="9">D13</f>
        <v>222</v>
      </c>
      <c r="E34" s="288">
        <f t="shared" si="9"/>
        <v>-33</v>
      </c>
      <c r="F34" s="288">
        <f t="shared" si="9"/>
        <v>127</v>
      </c>
      <c r="G34" s="288">
        <f t="shared" si="9"/>
        <v>-44</v>
      </c>
      <c r="H34" s="288">
        <f t="shared" si="9"/>
        <v>-45</v>
      </c>
      <c r="I34" s="288">
        <f t="shared" si="9"/>
        <v>-45</v>
      </c>
      <c r="J34" s="288">
        <f t="shared" si="9"/>
        <v>-1</v>
      </c>
    </row>
    <row r="35" spans="3:10" x14ac:dyDescent="0.2">
      <c r="C35" s="109" t="s">
        <v>170</v>
      </c>
      <c r="D35" s="288">
        <f t="shared" ref="D35:J35" si="10">D14</f>
        <v>454</v>
      </c>
      <c r="E35" s="288">
        <f t="shared" si="10"/>
        <v>806</v>
      </c>
      <c r="F35" s="288">
        <f t="shared" si="10"/>
        <v>434</v>
      </c>
      <c r="G35" s="288">
        <f t="shared" si="10"/>
        <v>277</v>
      </c>
      <c r="H35" s="288">
        <f t="shared" si="10"/>
        <v>511</v>
      </c>
      <c r="I35" s="288">
        <f t="shared" si="10"/>
        <v>597</v>
      </c>
      <c r="J35" s="288">
        <f t="shared" si="10"/>
        <v>509</v>
      </c>
    </row>
    <row r="36" spans="3:10" x14ac:dyDescent="0.2">
      <c r="C36" s="109" t="s">
        <v>171</v>
      </c>
      <c r="D36" s="288">
        <f t="shared" ref="D36:J36" si="11">D15</f>
        <v>0</v>
      </c>
      <c r="E36" s="288">
        <f t="shared" si="11"/>
        <v>0</v>
      </c>
      <c r="F36" s="288">
        <f t="shared" si="11"/>
        <v>0</v>
      </c>
      <c r="G36" s="288">
        <f t="shared" si="11"/>
        <v>-41</v>
      </c>
      <c r="H36" s="288">
        <f t="shared" si="11"/>
        <v>-183</v>
      </c>
      <c r="I36" s="288">
        <f t="shared" si="11"/>
        <v>-13</v>
      </c>
      <c r="J36" s="288">
        <f t="shared" si="11"/>
        <v>-5</v>
      </c>
    </row>
    <row r="37" spans="3:10" x14ac:dyDescent="0.2">
      <c r="C37" s="282" t="s">
        <v>360</v>
      </c>
      <c r="D37" s="289">
        <f t="shared" ref="D37:J37" si="12">D16</f>
        <v>-5</v>
      </c>
      <c r="E37" s="289">
        <f t="shared" si="12"/>
        <v>-2</v>
      </c>
      <c r="F37" s="289">
        <f t="shared" si="12"/>
        <v>0</v>
      </c>
      <c r="G37" s="289">
        <f t="shared" si="12"/>
        <v>0</v>
      </c>
      <c r="H37" s="289">
        <f t="shared" si="12"/>
        <v>0</v>
      </c>
      <c r="I37" s="289">
        <f t="shared" si="12"/>
        <v>0</v>
      </c>
      <c r="J37" s="289">
        <f t="shared" si="12"/>
        <v>0</v>
      </c>
    </row>
    <row r="38" spans="3:10" x14ac:dyDescent="0.2">
      <c r="C38" s="90" t="s">
        <v>176</v>
      </c>
      <c r="D38" s="287">
        <f t="shared" ref="D38:J38" si="13">D17</f>
        <v>68882</v>
      </c>
      <c r="E38" s="287">
        <f t="shared" si="13"/>
        <v>77735</v>
      </c>
      <c r="F38" s="287">
        <f t="shared" si="13"/>
        <v>83957</v>
      </c>
      <c r="G38" s="287">
        <f t="shared" si="13"/>
        <v>91277</v>
      </c>
      <c r="H38" s="287">
        <f t="shared" si="13"/>
        <v>99841</v>
      </c>
      <c r="I38" s="287">
        <f t="shared" si="13"/>
        <v>107426</v>
      </c>
      <c r="J38" s="287">
        <f t="shared" si="13"/>
        <v>114105</v>
      </c>
    </row>
    <row r="39" spans="3:10" x14ac:dyDescent="0.2">
      <c r="C39" s="283" t="s">
        <v>177</v>
      </c>
      <c r="D39" s="290">
        <f t="shared" ref="D39:J39" si="14">D18</f>
        <v>55.8</v>
      </c>
      <c r="E39" s="290">
        <f t="shared" si="14"/>
        <v>59.7</v>
      </c>
      <c r="F39" s="290">
        <f t="shared" si="14"/>
        <v>61.4</v>
      </c>
      <c r="G39" s="290">
        <f t="shared" si="14"/>
        <v>63.4</v>
      </c>
      <c r="H39" s="290">
        <f t="shared" si="14"/>
        <v>66.3</v>
      </c>
      <c r="I39" s="290">
        <f t="shared" si="14"/>
        <v>68.400000000000006</v>
      </c>
      <c r="J39" s="290">
        <f t="shared" si="14"/>
        <v>69.599999999999994</v>
      </c>
    </row>
    <row r="40" spans="3:10" ht="13.5" thickBot="1" x14ac:dyDescent="0.25">
      <c r="C40" s="284" t="s">
        <v>196</v>
      </c>
      <c r="D40" s="292">
        <f t="shared" ref="D40:J40" si="15">D19</f>
        <v>-1</v>
      </c>
      <c r="E40" s="292">
        <f t="shared" si="15"/>
        <v>0</v>
      </c>
      <c r="F40" s="292">
        <f t="shared" si="15"/>
        <v>0</v>
      </c>
      <c r="G40" s="292">
        <f t="shared" si="15"/>
        <v>0</v>
      </c>
      <c r="H40" s="292">
        <f t="shared" si="15"/>
        <v>0</v>
      </c>
      <c r="I40" s="292">
        <f t="shared" si="15"/>
        <v>0</v>
      </c>
      <c r="J40" s="292">
        <f t="shared" si="15"/>
        <v>0</v>
      </c>
    </row>
    <row r="41" spans="3:10" ht="25.5" x14ac:dyDescent="0.2">
      <c r="C41" s="139" t="s">
        <v>1138</v>
      </c>
      <c r="D41" s="170"/>
      <c r="E41" s="170"/>
      <c r="F41" s="170"/>
      <c r="G41" s="170"/>
      <c r="H41" s="170"/>
      <c r="I41" s="170"/>
      <c r="J41" s="285" t="s">
        <v>195</v>
      </c>
    </row>
    <row r="42" spans="3:10" x14ac:dyDescent="0.2">
      <c r="C42" s="18" t="s">
        <v>1139</v>
      </c>
      <c r="D42" s="142"/>
      <c r="E42" s="142"/>
      <c r="F42" s="142"/>
      <c r="G42" s="142"/>
      <c r="H42" s="142"/>
      <c r="I42" s="132"/>
    </row>
  </sheetData>
  <pageMargins left="0.7" right="0.7" top="0.75" bottom="0.75" header="0.3" footer="0.3"/>
  <pageSetup paperSize="9" orientation="portrait" r:id="rId1"/>
  <headerFooter>
    <oddFooter>&amp;L_x000D_&amp;1#&amp;"Calibri"&amp;10&amp;K000000 Interné</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árok20"/>
  <dimension ref="A1:I91"/>
  <sheetViews>
    <sheetView showGridLines="0" zoomScaleNormal="100" workbookViewId="0"/>
  </sheetViews>
  <sheetFormatPr defaultColWidth="9.25" defaultRowHeight="12.75" x14ac:dyDescent="0.2"/>
  <cols>
    <col min="1" max="1" width="0.75" style="13" customWidth="1"/>
    <col min="2" max="2" width="16.875" style="13" customWidth="1"/>
    <col min="3" max="3" width="64.875" style="13" bestFit="1" customWidth="1"/>
    <col min="4" max="4" width="72.75" style="13" bestFit="1" customWidth="1"/>
    <col min="5" max="9" width="6.25" style="13" customWidth="1"/>
    <col min="10" max="16384" width="9.25" style="13"/>
  </cols>
  <sheetData>
    <row r="1" spans="1:9" ht="4.5" customHeight="1" x14ac:dyDescent="0.2"/>
    <row r="2" spans="1:9" ht="45" customHeight="1" x14ac:dyDescent="0.2"/>
    <row r="3" spans="1:9" ht="13.5" thickBot="1" x14ac:dyDescent="0.25">
      <c r="C3" s="54" t="s">
        <v>1035</v>
      </c>
      <c r="D3" s="54" t="s">
        <v>1036</v>
      </c>
    </row>
    <row r="4" spans="1:9" ht="13.5" thickBot="1" x14ac:dyDescent="0.25">
      <c r="C4" s="94" t="s">
        <v>161</v>
      </c>
      <c r="D4" s="94" t="s">
        <v>477</v>
      </c>
      <c r="E4" s="86">
        <v>2025</v>
      </c>
      <c r="F4" s="86">
        <v>2026</v>
      </c>
      <c r="G4" s="86">
        <v>2027</v>
      </c>
      <c r="H4" s="86">
        <v>2028</v>
      </c>
      <c r="I4" s="86">
        <v>2029</v>
      </c>
    </row>
    <row r="5" spans="1:9" x14ac:dyDescent="0.2">
      <c r="A5" s="95"/>
      <c r="B5" s="95"/>
      <c r="C5" s="95" t="s">
        <v>339</v>
      </c>
      <c r="D5" s="13" t="s">
        <v>938</v>
      </c>
      <c r="E5" s="89">
        <v>7.1400000000000006</v>
      </c>
      <c r="F5" s="89">
        <v>0</v>
      </c>
      <c r="G5" s="89">
        <v>0</v>
      </c>
      <c r="H5" s="89">
        <v>0</v>
      </c>
      <c r="I5" s="89">
        <v>0</v>
      </c>
    </row>
    <row r="6" spans="1:9" x14ac:dyDescent="0.2">
      <c r="A6" s="95"/>
      <c r="B6" s="95"/>
      <c r="C6" s="95" t="s">
        <v>918</v>
      </c>
      <c r="D6" s="13" t="s">
        <v>939</v>
      </c>
      <c r="E6" s="89">
        <v>-89.65427402390003</v>
      </c>
      <c r="F6" s="89">
        <v>-20.274595299999994</v>
      </c>
      <c r="G6" s="89">
        <v>-19.8</v>
      </c>
      <c r="H6" s="89">
        <v>0</v>
      </c>
      <c r="I6" s="89">
        <v>0</v>
      </c>
    </row>
    <row r="7" spans="1:9" x14ac:dyDescent="0.2">
      <c r="A7" s="95"/>
      <c r="B7" s="95"/>
      <c r="C7" s="95" t="s">
        <v>919</v>
      </c>
      <c r="D7" s="13" t="s">
        <v>940</v>
      </c>
      <c r="E7" s="89">
        <v>-54.73556227984858</v>
      </c>
      <c r="F7" s="89">
        <v>0</v>
      </c>
      <c r="G7" s="89">
        <v>0</v>
      </c>
      <c r="H7" s="89">
        <v>0</v>
      </c>
      <c r="I7" s="89">
        <v>0</v>
      </c>
    </row>
    <row r="8" spans="1:9" x14ac:dyDescent="0.2">
      <c r="A8" s="95"/>
      <c r="B8" s="95"/>
      <c r="C8" s="95" t="s">
        <v>340</v>
      </c>
      <c r="D8" s="13" t="s">
        <v>941</v>
      </c>
      <c r="E8" s="89">
        <v>0</v>
      </c>
      <c r="F8" s="89">
        <v>0</v>
      </c>
      <c r="G8" s="89">
        <v>0</v>
      </c>
      <c r="H8" s="89">
        <v>-347.98285891453872</v>
      </c>
      <c r="I8" s="89">
        <v>0</v>
      </c>
    </row>
    <row r="9" spans="1:9" x14ac:dyDescent="0.2">
      <c r="A9" s="95"/>
      <c r="B9" s="95"/>
      <c r="C9" s="95" t="s">
        <v>341</v>
      </c>
      <c r="D9" s="13" t="s">
        <v>942</v>
      </c>
      <c r="E9" s="89">
        <v>111.08826629341237</v>
      </c>
      <c r="F9" s="89">
        <v>0</v>
      </c>
      <c r="G9" s="89">
        <v>0</v>
      </c>
      <c r="H9" s="89">
        <v>0</v>
      </c>
      <c r="I9" s="89">
        <v>0</v>
      </c>
    </row>
    <row r="10" spans="1:9" x14ac:dyDescent="0.2">
      <c r="A10" s="95"/>
      <c r="B10" s="95"/>
      <c r="C10" s="95" t="s">
        <v>344</v>
      </c>
      <c r="D10" s="13" t="s">
        <v>944</v>
      </c>
      <c r="E10" s="89">
        <v>408.863</v>
      </c>
      <c r="F10" s="89">
        <v>0</v>
      </c>
      <c r="G10" s="89">
        <v>0</v>
      </c>
      <c r="H10" s="89">
        <v>0</v>
      </c>
      <c r="I10" s="89">
        <v>0</v>
      </c>
    </row>
    <row r="11" spans="1:9" x14ac:dyDescent="0.2">
      <c r="A11" s="95"/>
      <c r="B11" s="95"/>
      <c r="C11" s="95" t="s">
        <v>920</v>
      </c>
      <c r="D11" s="13" t="s">
        <v>945</v>
      </c>
      <c r="E11" s="89">
        <v>55.660997251334699</v>
      </c>
      <c r="F11" s="89">
        <v>48.172611619555482</v>
      </c>
      <c r="G11" s="89">
        <v>0</v>
      </c>
      <c r="H11" s="89">
        <v>0</v>
      </c>
      <c r="I11" s="89">
        <v>0</v>
      </c>
    </row>
    <row r="12" spans="1:9" x14ac:dyDescent="0.2">
      <c r="A12" s="95"/>
      <c r="B12" s="95"/>
      <c r="C12" s="95" t="s">
        <v>343</v>
      </c>
      <c r="D12" s="13" t="s">
        <v>946</v>
      </c>
      <c r="E12" s="89">
        <v>79.495672539175047</v>
      </c>
      <c r="F12" s="89">
        <v>0</v>
      </c>
      <c r="G12" s="89">
        <v>0</v>
      </c>
      <c r="H12" s="89">
        <v>0</v>
      </c>
      <c r="I12" s="89">
        <v>0</v>
      </c>
    </row>
    <row r="13" spans="1:9" x14ac:dyDescent="0.2">
      <c r="A13" s="95"/>
      <c r="B13" s="95"/>
      <c r="C13" s="95" t="s">
        <v>921</v>
      </c>
      <c r="D13" s="13" t="s">
        <v>947</v>
      </c>
      <c r="E13" s="89">
        <v>0</v>
      </c>
      <c r="F13" s="89">
        <v>221.03493866364801</v>
      </c>
      <c r="G13" s="89">
        <v>0</v>
      </c>
      <c r="H13" s="89">
        <v>0</v>
      </c>
      <c r="I13" s="89">
        <v>0</v>
      </c>
    </row>
    <row r="14" spans="1:9" x14ac:dyDescent="0.2">
      <c r="A14" s="95"/>
      <c r="B14" s="95"/>
      <c r="C14" s="95" t="s">
        <v>393</v>
      </c>
      <c r="D14" s="13" t="s">
        <v>948</v>
      </c>
      <c r="E14" s="89">
        <v>0</v>
      </c>
      <c r="F14" s="89">
        <v>15.086999999999998</v>
      </c>
      <c r="G14" s="89">
        <v>-15.086999999999998</v>
      </c>
      <c r="H14" s="89">
        <v>0</v>
      </c>
      <c r="I14" s="89">
        <v>0</v>
      </c>
    </row>
    <row r="15" spans="1:9" x14ac:dyDescent="0.2">
      <c r="A15" s="95"/>
      <c r="B15" s="95"/>
      <c r="C15" s="95" t="s">
        <v>398</v>
      </c>
      <c r="D15" s="13" t="s">
        <v>399</v>
      </c>
      <c r="E15" s="89">
        <v>0</v>
      </c>
      <c r="F15" s="89">
        <v>47.520779734515145</v>
      </c>
      <c r="G15" s="89">
        <v>0</v>
      </c>
      <c r="H15" s="89">
        <v>0</v>
      </c>
      <c r="I15" s="89">
        <v>0</v>
      </c>
    </row>
    <row r="16" spans="1:9" x14ac:dyDescent="0.2">
      <c r="A16" s="95"/>
      <c r="B16" s="95"/>
      <c r="C16" s="95" t="s">
        <v>922</v>
      </c>
      <c r="D16" s="13" t="s">
        <v>949</v>
      </c>
      <c r="E16" s="89">
        <v>0</v>
      </c>
      <c r="F16" s="89">
        <v>41.476999999999997</v>
      </c>
      <c r="G16" s="89">
        <v>0</v>
      </c>
      <c r="H16" s="89">
        <v>0</v>
      </c>
      <c r="I16" s="89">
        <v>0</v>
      </c>
    </row>
    <row r="17" spans="1:9" x14ac:dyDescent="0.2">
      <c r="A17" s="95"/>
      <c r="B17" s="95"/>
      <c r="C17" s="95" t="s">
        <v>923</v>
      </c>
      <c r="D17" s="13" t="s">
        <v>950</v>
      </c>
      <c r="E17" s="89">
        <v>-99.272948</v>
      </c>
      <c r="F17" s="89">
        <v>11.685</v>
      </c>
      <c r="G17" s="89">
        <v>0</v>
      </c>
      <c r="H17" s="89">
        <v>0</v>
      </c>
      <c r="I17" s="89">
        <v>0</v>
      </c>
    </row>
    <row r="18" spans="1:9" x14ac:dyDescent="0.2">
      <c r="A18" s="95"/>
      <c r="B18" s="95"/>
      <c r="C18" s="95" t="s">
        <v>924</v>
      </c>
      <c r="D18" s="13" t="s">
        <v>951</v>
      </c>
      <c r="E18" s="89">
        <v>-25.194978198283991</v>
      </c>
      <c r="F18" s="89">
        <v>-0.6166525848901756</v>
      </c>
      <c r="G18" s="89">
        <v>-44.459215440436537</v>
      </c>
      <c r="H18" s="89">
        <v>-125.78927989976486</v>
      </c>
      <c r="I18" s="89">
        <v>0</v>
      </c>
    </row>
    <row r="19" spans="1:9" x14ac:dyDescent="0.2">
      <c r="A19" s="95"/>
      <c r="B19" s="95"/>
      <c r="C19" s="95" t="s">
        <v>394</v>
      </c>
      <c r="D19" s="13" t="s">
        <v>395</v>
      </c>
      <c r="E19" s="89">
        <v>0</v>
      </c>
      <c r="F19" s="89">
        <v>0</v>
      </c>
      <c r="G19" s="89">
        <v>40.402000000000001</v>
      </c>
      <c r="H19" s="89">
        <v>0</v>
      </c>
      <c r="I19" s="89">
        <v>0</v>
      </c>
    </row>
    <row r="20" spans="1:9" x14ac:dyDescent="0.2">
      <c r="A20" s="95"/>
      <c r="B20" s="95"/>
      <c r="C20" s="95" t="s">
        <v>396</v>
      </c>
      <c r="D20" s="13" t="s">
        <v>397</v>
      </c>
      <c r="E20" s="89">
        <v>0</v>
      </c>
      <c r="F20" s="89">
        <v>23.946750000000002</v>
      </c>
      <c r="G20" s="89">
        <v>0</v>
      </c>
      <c r="H20" s="89">
        <v>0</v>
      </c>
      <c r="I20" s="89">
        <v>0</v>
      </c>
    </row>
    <row r="21" spans="1:9" x14ac:dyDescent="0.2">
      <c r="A21" s="95"/>
      <c r="B21" s="95"/>
      <c r="C21" s="95" t="s">
        <v>925</v>
      </c>
      <c r="D21" s="13" t="s">
        <v>952</v>
      </c>
      <c r="E21" s="89">
        <v>349.45906926655783</v>
      </c>
      <c r="F21" s="89">
        <v>96.549740995080356</v>
      </c>
      <c r="G21" s="89">
        <v>0</v>
      </c>
      <c r="H21" s="89">
        <v>0</v>
      </c>
      <c r="I21" s="89">
        <v>0</v>
      </c>
    </row>
    <row r="22" spans="1:9" x14ac:dyDescent="0.2">
      <c r="A22" s="95"/>
      <c r="B22" s="95"/>
      <c r="C22" s="95" t="s">
        <v>926</v>
      </c>
      <c r="D22" s="13" t="s">
        <v>953</v>
      </c>
      <c r="E22" s="89">
        <v>715.59869547167295</v>
      </c>
      <c r="F22" s="89">
        <v>91.901119667793182</v>
      </c>
      <c r="G22" s="89">
        <v>0</v>
      </c>
      <c r="H22" s="89">
        <v>0</v>
      </c>
      <c r="I22" s="89">
        <v>0</v>
      </c>
    </row>
    <row r="23" spans="1:9" x14ac:dyDescent="0.2">
      <c r="A23" s="95"/>
      <c r="B23" s="95"/>
      <c r="C23" s="95" t="s">
        <v>927</v>
      </c>
      <c r="D23" s="13" t="s">
        <v>954</v>
      </c>
      <c r="E23" s="89">
        <v>-87.894018588146466</v>
      </c>
      <c r="F23" s="89">
        <v>-33.347887495586932</v>
      </c>
      <c r="G23" s="89">
        <v>5.8649414991973714</v>
      </c>
      <c r="H23" s="89">
        <v>31.927982011467719</v>
      </c>
      <c r="I23" s="89">
        <v>0.25999999999999091</v>
      </c>
    </row>
    <row r="24" spans="1:9" x14ac:dyDescent="0.2">
      <c r="A24" s="95"/>
      <c r="B24" s="95"/>
      <c r="C24" s="95" t="s">
        <v>928</v>
      </c>
      <c r="D24" s="13" t="s">
        <v>955</v>
      </c>
      <c r="E24" s="89">
        <v>42.901999999999958</v>
      </c>
      <c r="F24" s="89">
        <v>3.8580000000000041</v>
      </c>
      <c r="G24" s="89">
        <v>0</v>
      </c>
      <c r="H24" s="89">
        <v>0</v>
      </c>
      <c r="I24" s="89">
        <v>0</v>
      </c>
    </row>
    <row r="25" spans="1:9" x14ac:dyDescent="0.2">
      <c r="A25" s="95"/>
      <c r="B25" s="95"/>
      <c r="C25" s="95" t="s">
        <v>929</v>
      </c>
      <c r="D25" s="13" t="s">
        <v>956</v>
      </c>
      <c r="E25" s="89">
        <v>0</v>
      </c>
      <c r="F25" s="89">
        <v>187.79809975975306</v>
      </c>
      <c r="G25" s="89">
        <v>85.777722599397435</v>
      </c>
      <c r="H25" s="89">
        <v>0</v>
      </c>
      <c r="I25" s="89">
        <v>0</v>
      </c>
    </row>
    <row r="26" spans="1:9" x14ac:dyDescent="0.2">
      <c r="A26" s="95"/>
      <c r="B26" s="95"/>
      <c r="C26" s="95" t="s">
        <v>930</v>
      </c>
      <c r="D26" s="13" t="s">
        <v>957</v>
      </c>
      <c r="E26" s="89">
        <v>47.813702091057422</v>
      </c>
      <c r="F26" s="89">
        <v>0</v>
      </c>
      <c r="G26" s="89">
        <v>-14.062670087319823</v>
      </c>
      <c r="H26" s="89">
        <v>0</v>
      </c>
      <c r="I26" s="89">
        <v>0</v>
      </c>
    </row>
    <row r="27" spans="1:9" x14ac:dyDescent="0.2">
      <c r="A27" s="95"/>
      <c r="B27" s="95"/>
      <c r="C27" s="95" t="s">
        <v>931</v>
      </c>
      <c r="D27" s="13" t="s">
        <v>958</v>
      </c>
      <c r="E27" s="89">
        <v>0</v>
      </c>
      <c r="F27" s="89">
        <v>601.1741595695886</v>
      </c>
      <c r="G27" s="89">
        <v>-1.8785531230890911</v>
      </c>
      <c r="H27" s="89">
        <v>0</v>
      </c>
      <c r="I27" s="89">
        <v>0</v>
      </c>
    </row>
    <row r="28" spans="1:9" x14ac:dyDescent="0.2">
      <c r="A28" s="95"/>
      <c r="B28" s="95"/>
      <c r="C28" s="95" t="s">
        <v>789</v>
      </c>
      <c r="D28" s="13" t="s">
        <v>959</v>
      </c>
      <c r="E28" s="89">
        <v>0</v>
      </c>
      <c r="F28" s="89">
        <v>0</v>
      </c>
      <c r="G28" s="89">
        <v>-16.978000000000002</v>
      </c>
      <c r="H28" s="89">
        <v>16.978000000000002</v>
      </c>
      <c r="I28" s="89">
        <v>0</v>
      </c>
    </row>
    <row r="29" spans="1:9" x14ac:dyDescent="0.2">
      <c r="A29" s="95"/>
      <c r="B29" s="95"/>
      <c r="C29" s="95" t="s">
        <v>932</v>
      </c>
      <c r="D29" s="13" t="s">
        <v>943</v>
      </c>
      <c r="E29" s="89">
        <v>47.910139354799981</v>
      </c>
      <c r="F29" s="89">
        <v>97.52864597577269</v>
      </c>
      <c r="G29" s="89">
        <v>60.301147046816482</v>
      </c>
      <c r="H29" s="89">
        <v>84.249240253958192</v>
      </c>
      <c r="I29" s="89">
        <v>0</v>
      </c>
    </row>
    <row r="30" spans="1:9" x14ac:dyDescent="0.2">
      <c r="A30" s="95"/>
      <c r="B30" s="95"/>
      <c r="C30" s="95" t="s">
        <v>342</v>
      </c>
      <c r="D30" s="11" t="s">
        <v>960</v>
      </c>
      <c r="E30" s="89">
        <v>1.0156967999998869</v>
      </c>
      <c r="F30" s="89">
        <v>-286.59605599999975</v>
      </c>
      <c r="G30" s="89">
        <v>0</v>
      </c>
      <c r="H30" s="89">
        <v>0</v>
      </c>
      <c r="I30" s="89">
        <v>0</v>
      </c>
    </row>
    <row r="31" spans="1:9" x14ac:dyDescent="0.2">
      <c r="A31" s="95"/>
      <c r="B31" s="95"/>
      <c r="C31" s="95" t="s">
        <v>933</v>
      </c>
      <c r="D31" s="13" t="s">
        <v>961</v>
      </c>
      <c r="E31" s="89">
        <v>0</v>
      </c>
      <c r="F31" s="89">
        <v>-471.98999600000002</v>
      </c>
      <c r="G31" s="89">
        <v>0</v>
      </c>
      <c r="H31" s="89">
        <v>0</v>
      </c>
      <c r="I31" s="89">
        <v>0</v>
      </c>
    </row>
    <row r="32" spans="1:9" x14ac:dyDescent="0.2">
      <c r="A32" s="95"/>
      <c r="B32" s="95"/>
      <c r="C32" s="95" t="s">
        <v>934</v>
      </c>
      <c r="D32" s="13" t="s">
        <v>962</v>
      </c>
      <c r="E32" s="89">
        <v>0</v>
      </c>
      <c r="F32" s="89">
        <v>6.452</v>
      </c>
      <c r="G32" s="89">
        <v>-2.2349999999999994</v>
      </c>
      <c r="H32" s="89">
        <v>0</v>
      </c>
      <c r="I32" s="89">
        <v>0</v>
      </c>
    </row>
    <row r="33" spans="1:9" x14ac:dyDescent="0.2">
      <c r="A33" s="95"/>
      <c r="B33" s="95"/>
      <c r="C33" s="95" t="s">
        <v>935</v>
      </c>
      <c r="D33" s="13" t="s">
        <v>963</v>
      </c>
      <c r="E33" s="89">
        <v>34.110498640718731</v>
      </c>
      <c r="F33" s="89">
        <v>14.14116000273799</v>
      </c>
      <c r="G33" s="89">
        <v>0.46184242312108381</v>
      </c>
      <c r="H33" s="89">
        <v>-4.1426418047252582</v>
      </c>
      <c r="I33" s="89">
        <v>3.2227436386261843</v>
      </c>
    </row>
    <row r="34" spans="1:9" x14ac:dyDescent="0.2">
      <c r="A34" s="95"/>
      <c r="B34" s="95"/>
      <c r="C34" s="95" t="s">
        <v>936</v>
      </c>
      <c r="D34" s="13" t="s">
        <v>964</v>
      </c>
      <c r="E34" s="89">
        <v>-13.444412619444437</v>
      </c>
      <c r="F34" s="89">
        <v>-1.9868394767364705</v>
      </c>
      <c r="G34" s="89">
        <v>0</v>
      </c>
      <c r="H34" s="89">
        <v>0</v>
      </c>
      <c r="I34" s="89">
        <v>0</v>
      </c>
    </row>
    <row r="35" spans="1:9" ht="13.5" thickBot="1" x14ac:dyDescent="0.25">
      <c r="A35" s="95"/>
      <c r="B35" s="95"/>
      <c r="C35" s="87" t="s">
        <v>937</v>
      </c>
      <c r="D35" s="82" t="s">
        <v>965</v>
      </c>
      <c r="E35" s="96">
        <v>0</v>
      </c>
      <c r="F35" s="96">
        <v>14.3</v>
      </c>
      <c r="G35" s="96">
        <v>-4.3</v>
      </c>
      <c r="H35" s="96">
        <v>0</v>
      </c>
      <c r="I35" s="96">
        <v>0</v>
      </c>
    </row>
    <row r="36" spans="1:9" ht="13.5" thickBot="1" x14ac:dyDescent="0.25">
      <c r="C36" s="97" t="s">
        <v>24</v>
      </c>
      <c r="D36" s="97" t="s">
        <v>163</v>
      </c>
      <c r="E36" s="98">
        <f>SUM(E5:E35)</f>
        <v>1530.8615439991054</v>
      </c>
      <c r="F36" s="98">
        <f>SUM(F5:F35)</f>
        <v>707.81497913123064</v>
      </c>
      <c r="G36" s="98">
        <f>SUM(G5:G35)</f>
        <v>74.007214917686923</v>
      </c>
      <c r="H36" s="98">
        <f>SUM(H5:H35)</f>
        <v>-344.75955835360293</v>
      </c>
      <c r="I36" s="98">
        <f>SUM(I5:I35)</f>
        <v>3.4827436386261752</v>
      </c>
    </row>
    <row r="37" spans="1:9" ht="12.75" customHeight="1" x14ac:dyDescent="0.2">
      <c r="C37" s="99" t="s">
        <v>622</v>
      </c>
      <c r="D37" s="100" t="s">
        <v>618</v>
      </c>
      <c r="E37" s="9"/>
      <c r="F37" s="9"/>
      <c r="G37" s="277"/>
      <c r="H37" s="277"/>
      <c r="I37" s="278" t="s">
        <v>0</v>
      </c>
    </row>
    <row r="38" spans="1:9" x14ac:dyDescent="0.2">
      <c r="D38" s="101"/>
      <c r="E38" s="9"/>
      <c r="F38" s="9"/>
      <c r="G38" s="9"/>
      <c r="H38" s="102"/>
      <c r="I38" s="25" t="s">
        <v>195</v>
      </c>
    </row>
    <row r="39" spans="1:9" x14ac:dyDescent="0.2">
      <c r="E39" s="9"/>
      <c r="F39" s="9"/>
      <c r="G39" s="9"/>
      <c r="H39" s="102"/>
    </row>
    <row r="40" spans="1:9" x14ac:dyDescent="0.2">
      <c r="C40" s="103"/>
      <c r="D40" s="103"/>
      <c r="E40" s="9"/>
      <c r="F40" s="9"/>
      <c r="G40" s="9"/>
      <c r="H40" s="9"/>
    </row>
    <row r="42" spans="1:9" ht="13.5" thickBot="1" x14ac:dyDescent="0.25">
      <c r="C42" s="54" t="s">
        <v>1038</v>
      </c>
      <c r="D42" s="54" t="s">
        <v>1037</v>
      </c>
    </row>
    <row r="43" spans="1:9" ht="13.5" thickBot="1" x14ac:dyDescent="0.25">
      <c r="C43" s="94" t="s">
        <v>161</v>
      </c>
      <c r="D43" s="94" t="s">
        <v>477</v>
      </c>
      <c r="E43" s="86">
        <v>2025</v>
      </c>
      <c r="F43" s="86">
        <v>2026</v>
      </c>
      <c r="G43" s="86">
        <v>2027</v>
      </c>
      <c r="H43" s="86">
        <v>2028</v>
      </c>
      <c r="I43" s="86">
        <v>2029</v>
      </c>
    </row>
    <row r="44" spans="1:9" x14ac:dyDescent="0.2">
      <c r="C44" s="95" t="s">
        <v>332</v>
      </c>
      <c r="D44" s="13" t="s">
        <v>994</v>
      </c>
      <c r="E44" s="104">
        <v>-18.363019609999974</v>
      </c>
      <c r="F44" s="104">
        <v>0</v>
      </c>
      <c r="G44" s="104">
        <v>0</v>
      </c>
      <c r="H44" s="104">
        <v>-15</v>
      </c>
      <c r="I44" s="104">
        <v>0</v>
      </c>
    </row>
    <row r="45" spans="1:9" x14ac:dyDescent="0.2">
      <c r="C45" s="95" t="s">
        <v>966</v>
      </c>
      <c r="D45" s="13" t="s">
        <v>995</v>
      </c>
      <c r="E45" s="104">
        <v>26.193047709999995</v>
      </c>
      <c r="F45" s="104">
        <v>0</v>
      </c>
      <c r="G45" s="104">
        <v>0</v>
      </c>
      <c r="H45" s="104">
        <v>0</v>
      </c>
      <c r="I45" s="104">
        <v>0</v>
      </c>
    </row>
    <row r="46" spans="1:9" x14ac:dyDescent="0.2">
      <c r="C46" s="113" t="s">
        <v>967</v>
      </c>
      <c r="D46" s="11" t="s">
        <v>996</v>
      </c>
      <c r="E46" s="114">
        <v>-38.10320144039926</v>
      </c>
      <c r="F46" s="114">
        <v>-68.882884500099152</v>
      </c>
      <c r="G46" s="114">
        <v>-74.27505610000054</v>
      </c>
      <c r="H46" s="114">
        <v>-46.52041408294491</v>
      </c>
      <c r="I46" s="114">
        <v>-24.853134777055203</v>
      </c>
    </row>
    <row r="47" spans="1:9" x14ac:dyDescent="0.2">
      <c r="C47" s="113" t="s">
        <v>400</v>
      </c>
      <c r="D47" s="11" t="s">
        <v>401</v>
      </c>
      <c r="E47" s="114">
        <v>7.2265128968053602</v>
      </c>
      <c r="F47" s="114">
        <v>-23.771678722031069</v>
      </c>
      <c r="G47" s="114">
        <v>0</v>
      </c>
      <c r="H47" s="114">
        <v>0</v>
      </c>
      <c r="I47" s="114">
        <v>0</v>
      </c>
    </row>
    <row r="48" spans="1:9" x14ac:dyDescent="0.2">
      <c r="C48" s="113" t="s">
        <v>206</v>
      </c>
      <c r="D48" s="11" t="s">
        <v>997</v>
      </c>
      <c r="E48" s="114">
        <v>24.186396500000015</v>
      </c>
      <c r="F48" s="114">
        <v>0</v>
      </c>
      <c r="G48" s="114">
        <v>0</v>
      </c>
      <c r="H48" s="114">
        <v>0</v>
      </c>
      <c r="I48" s="114">
        <v>0</v>
      </c>
    </row>
    <row r="49" spans="3:9" x14ac:dyDescent="0.2">
      <c r="C49" s="113" t="s">
        <v>968</v>
      </c>
      <c r="D49" s="11" t="s">
        <v>998</v>
      </c>
      <c r="E49" s="114">
        <v>-617.85300000000029</v>
      </c>
      <c r="F49" s="114">
        <v>-125.51699999999994</v>
      </c>
      <c r="G49" s="114">
        <v>-133.69999999999999</v>
      </c>
      <c r="H49" s="114">
        <v>-250</v>
      </c>
      <c r="I49" s="114">
        <v>0</v>
      </c>
    </row>
    <row r="50" spans="3:9" x14ac:dyDescent="0.2">
      <c r="C50" s="113" t="s">
        <v>207</v>
      </c>
      <c r="D50" s="11" t="s">
        <v>999</v>
      </c>
      <c r="E50" s="114">
        <v>0</v>
      </c>
      <c r="F50" s="114">
        <v>-39.159999999999968</v>
      </c>
      <c r="G50" s="114">
        <v>0</v>
      </c>
      <c r="H50" s="114">
        <v>0</v>
      </c>
      <c r="I50" s="114">
        <v>0</v>
      </c>
    </row>
    <row r="51" spans="3:9" x14ac:dyDescent="0.2">
      <c r="C51" s="113" t="s">
        <v>969</v>
      </c>
      <c r="D51" s="115" t="s">
        <v>1000</v>
      </c>
      <c r="E51" s="114">
        <v>130.96351300000003</v>
      </c>
      <c r="F51" s="114">
        <v>49.712327000000016</v>
      </c>
      <c r="G51" s="114">
        <v>0</v>
      </c>
      <c r="H51" s="114">
        <v>0</v>
      </c>
      <c r="I51" s="114">
        <v>0</v>
      </c>
    </row>
    <row r="52" spans="3:9" x14ac:dyDescent="0.2">
      <c r="C52" s="113" t="s">
        <v>357</v>
      </c>
      <c r="D52" s="115" t="s">
        <v>358</v>
      </c>
      <c r="E52" s="114">
        <v>82.644577999999996</v>
      </c>
      <c r="F52" s="114">
        <v>-42.693966999999986</v>
      </c>
      <c r="G52" s="114">
        <v>-188.03005500000003</v>
      </c>
      <c r="H52" s="114">
        <v>-2.9215399999999998</v>
      </c>
      <c r="I52" s="114">
        <v>-7.1720000000000004E-3</v>
      </c>
    </row>
    <row r="53" spans="3:9" x14ac:dyDescent="0.2">
      <c r="C53" s="113" t="s">
        <v>970</v>
      </c>
      <c r="D53" s="115" t="s">
        <v>1001</v>
      </c>
      <c r="E53" s="114">
        <v>26.22</v>
      </c>
      <c r="F53" s="114">
        <v>0</v>
      </c>
      <c r="G53" s="114">
        <v>0</v>
      </c>
      <c r="H53" s="114">
        <v>0</v>
      </c>
      <c r="I53" s="114">
        <v>0</v>
      </c>
    </row>
    <row r="54" spans="3:9" x14ac:dyDescent="0.2">
      <c r="C54" s="113" t="s">
        <v>258</v>
      </c>
      <c r="D54" s="115" t="s">
        <v>1002</v>
      </c>
      <c r="E54" s="114">
        <v>25</v>
      </c>
      <c r="F54" s="114">
        <v>0</v>
      </c>
      <c r="G54" s="114">
        <v>0</v>
      </c>
      <c r="H54" s="114">
        <v>0</v>
      </c>
      <c r="I54" s="114">
        <v>0</v>
      </c>
    </row>
    <row r="55" spans="3:9" x14ac:dyDescent="0.2">
      <c r="C55" s="113" t="s">
        <v>333</v>
      </c>
      <c r="D55" s="115" t="s">
        <v>1003</v>
      </c>
      <c r="E55" s="114">
        <v>20.264580000000002</v>
      </c>
      <c r="F55" s="114">
        <v>20.099999999999994</v>
      </c>
      <c r="G55" s="114">
        <v>-8.2290000000000418E-2</v>
      </c>
      <c r="H55" s="114">
        <v>0</v>
      </c>
      <c r="I55" s="114">
        <v>0</v>
      </c>
    </row>
    <row r="56" spans="3:9" x14ac:dyDescent="0.2">
      <c r="C56" s="113" t="s">
        <v>334</v>
      </c>
      <c r="D56" s="115" t="s">
        <v>1004</v>
      </c>
      <c r="E56" s="114">
        <v>134.14399900000001</v>
      </c>
      <c r="F56" s="114">
        <v>133.37711500000003</v>
      </c>
      <c r="G56" s="114">
        <v>191.59505199999995</v>
      </c>
      <c r="H56" s="114">
        <v>0.10184400000002825</v>
      </c>
      <c r="I56" s="114">
        <v>310.86543206249991</v>
      </c>
    </row>
    <row r="57" spans="3:9" x14ac:dyDescent="0.2">
      <c r="C57" s="113" t="s">
        <v>335</v>
      </c>
      <c r="D57" s="115" t="s">
        <v>1005</v>
      </c>
      <c r="E57" s="114">
        <v>11.633530985</v>
      </c>
      <c r="F57" s="114">
        <v>-22.371243385</v>
      </c>
      <c r="G57" s="114">
        <v>14</v>
      </c>
      <c r="H57" s="114">
        <v>0</v>
      </c>
      <c r="I57" s="114">
        <v>0</v>
      </c>
    </row>
    <row r="58" spans="3:9" x14ac:dyDescent="0.2">
      <c r="C58" s="113" t="s">
        <v>971</v>
      </c>
      <c r="D58" s="115" t="s">
        <v>1006</v>
      </c>
      <c r="E58" s="114">
        <v>51.339000000000013</v>
      </c>
      <c r="F58" s="114">
        <v>-4.5906730000000096</v>
      </c>
      <c r="G58" s="114">
        <v>0</v>
      </c>
      <c r="H58" s="114">
        <v>0</v>
      </c>
      <c r="I58" s="114">
        <v>0</v>
      </c>
    </row>
    <row r="59" spans="3:9" x14ac:dyDescent="0.2">
      <c r="C59" s="113" t="s">
        <v>972</v>
      </c>
      <c r="D59" s="115" t="s">
        <v>1007</v>
      </c>
      <c r="E59" s="114">
        <v>-22.1</v>
      </c>
      <c r="F59" s="114">
        <v>0</v>
      </c>
      <c r="G59" s="114">
        <v>0</v>
      </c>
      <c r="H59" s="114">
        <v>0</v>
      </c>
      <c r="I59" s="114">
        <v>0</v>
      </c>
    </row>
    <row r="60" spans="3:9" x14ac:dyDescent="0.2">
      <c r="C60" s="113" t="s">
        <v>336</v>
      </c>
      <c r="D60" s="115" t="s">
        <v>337</v>
      </c>
      <c r="E60" s="114">
        <v>32.603999999999999</v>
      </c>
      <c r="F60" s="114">
        <v>0</v>
      </c>
      <c r="G60" s="114">
        <v>0</v>
      </c>
      <c r="H60" s="114">
        <v>0</v>
      </c>
      <c r="I60" s="114">
        <v>0</v>
      </c>
    </row>
    <row r="61" spans="3:9" x14ac:dyDescent="0.2">
      <c r="C61" s="113" t="s">
        <v>973</v>
      </c>
      <c r="D61" s="115" t="s">
        <v>1008</v>
      </c>
      <c r="E61" s="114">
        <v>-509.8661185212095</v>
      </c>
      <c r="F61" s="114">
        <v>0</v>
      </c>
      <c r="G61" s="114">
        <v>0</v>
      </c>
      <c r="H61" s="114">
        <v>0</v>
      </c>
      <c r="I61" s="114">
        <v>0</v>
      </c>
    </row>
    <row r="62" spans="3:9" x14ac:dyDescent="0.2">
      <c r="C62" s="113" t="s">
        <v>974</v>
      </c>
      <c r="D62" s="11" t="s">
        <v>1009</v>
      </c>
      <c r="E62" s="114">
        <v>-339.1</v>
      </c>
      <c r="F62" s="114">
        <v>69.871190480248401</v>
      </c>
      <c r="G62" s="114">
        <v>0</v>
      </c>
      <c r="H62" s="114">
        <v>0</v>
      </c>
      <c r="I62" s="114">
        <v>0</v>
      </c>
    </row>
    <row r="63" spans="3:9" x14ac:dyDescent="0.2">
      <c r="C63" s="113" t="s">
        <v>975</v>
      </c>
      <c r="D63" s="11" t="s">
        <v>1010</v>
      </c>
      <c r="E63" s="114">
        <v>53</v>
      </c>
      <c r="F63" s="114">
        <v>0</v>
      </c>
      <c r="G63" s="114">
        <v>0</v>
      </c>
      <c r="H63" s="114">
        <v>0</v>
      </c>
      <c r="I63" s="114">
        <v>0</v>
      </c>
    </row>
    <row r="64" spans="3:9" x14ac:dyDescent="0.2">
      <c r="C64" s="113" t="s">
        <v>338</v>
      </c>
      <c r="D64" s="11" t="s">
        <v>1011</v>
      </c>
      <c r="E64" s="114">
        <v>114.727071</v>
      </c>
      <c r="F64" s="114">
        <v>-10.516249999999985</v>
      </c>
      <c r="G64" s="114">
        <v>-2.4699999999999989</v>
      </c>
      <c r="H64" s="114">
        <v>0</v>
      </c>
      <c r="I64" s="114">
        <v>0</v>
      </c>
    </row>
    <row r="65" spans="3:9" x14ac:dyDescent="0.2">
      <c r="C65" s="113" t="s">
        <v>976</v>
      </c>
      <c r="D65" s="11" t="s">
        <v>402</v>
      </c>
      <c r="E65" s="114">
        <v>-193</v>
      </c>
      <c r="F65" s="114">
        <v>0</v>
      </c>
      <c r="G65" s="114">
        <v>0</v>
      </c>
      <c r="H65" s="114">
        <v>0</v>
      </c>
      <c r="I65" s="114">
        <v>0</v>
      </c>
    </row>
    <row r="66" spans="3:9" x14ac:dyDescent="0.2">
      <c r="C66" s="113" t="s">
        <v>977</v>
      </c>
      <c r="D66" s="11" t="s">
        <v>1012</v>
      </c>
      <c r="E66" s="114">
        <v>40</v>
      </c>
      <c r="F66" s="114">
        <v>-22.8</v>
      </c>
      <c r="G66" s="114">
        <v>-17.2</v>
      </c>
      <c r="H66" s="114">
        <v>0</v>
      </c>
      <c r="I66" s="114">
        <v>0</v>
      </c>
    </row>
    <row r="67" spans="3:9" x14ac:dyDescent="0.2">
      <c r="C67" s="113" t="s">
        <v>403</v>
      </c>
      <c r="D67" s="11" t="s">
        <v>1013</v>
      </c>
      <c r="E67" s="114">
        <v>0</v>
      </c>
      <c r="F67" s="114">
        <v>0</v>
      </c>
      <c r="G67" s="114">
        <v>17.516822999999999</v>
      </c>
      <c r="H67" s="114">
        <v>26.038609000000005</v>
      </c>
      <c r="I67" s="114">
        <v>0</v>
      </c>
    </row>
    <row r="68" spans="3:9" x14ac:dyDescent="0.2">
      <c r="C68" s="113" t="s">
        <v>978</v>
      </c>
      <c r="D68" s="11" t="s">
        <v>1140</v>
      </c>
      <c r="E68" s="114">
        <v>300</v>
      </c>
      <c r="F68" s="114">
        <v>-300</v>
      </c>
      <c r="G68" s="114">
        <v>0</v>
      </c>
      <c r="H68" s="114">
        <v>0</v>
      </c>
      <c r="I68" s="114">
        <v>0</v>
      </c>
    </row>
    <row r="69" spans="3:9" x14ac:dyDescent="0.2">
      <c r="C69" s="113" t="s">
        <v>979</v>
      </c>
      <c r="D69" s="11" t="s">
        <v>1014</v>
      </c>
      <c r="E69" s="114">
        <v>0</v>
      </c>
      <c r="F69" s="114">
        <v>437.43784719685721</v>
      </c>
      <c r="G69" s="114">
        <v>0</v>
      </c>
      <c r="H69" s="114">
        <v>0</v>
      </c>
      <c r="I69" s="114">
        <v>0</v>
      </c>
    </row>
    <row r="70" spans="3:9" x14ac:dyDescent="0.2">
      <c r="C70" s="113" t="s">
        <v>980</v>
      </c>
      <c r="D70" s="11" t="s">
        <v>1015</v>
      </c>
      <c r="E70" s="114">
        <v>0</v>
      </c>
      <c r="F70" s="114">
        <v>-160</v>
      </c>
      <c r="G70" s="114">
        <v>0</v>
      </c>
      <c r="H70" s="114">
        <v>0</v>
      </c>
      <c r="I70" s="114">
        <v>0</v>
      </c>
    </row>
    <row r="71" spans="3:9" x14ac:dyDescent="0.2">
      <c r="C71" s="113" t="s">
        <v>981</v>
      </c>
      <c r="D71" s="11" t="s">
        <v>1016</v>
      </c>
      <c r="E71" s="114">
        <v>0</v>
      </c>
      <c r="F71" s="114">
        <v>-140.28226196776075</v>
      </c>
      <c r="G71" s="114">
        <v>-18.148644790125672</v>
      </c>
      <c r="H71" s="114">
        <v>-44.679359929529028</v>
      </c>
      <c r="I71" s="114">
        <v>122.88586044523413</v>
      </c>
    </row>
    <row r="72" spans="3:9" x14ac:dyDescent="0.2">
      <c r="C72" s="113" t="s">
        <v>982</v>
      </c>
      <c r="D72" s="11" t="s">
        <v>1017</v>
      </c>
      <c r="E72" s="114">
        <v>0</v>
      </c>
      <c r="F72" s="114">
        <v>-50</v>
      </c>
      <c r="G72" s="114">
        <v>50</v>
      </c>
      <c r="H72" s="114">
        <v>0</v>
      </c>
      <c r="I72" s="114">
        <v>0</v>
      </c>
    </row>
    <row r="73" spans="3:9" x14ac:dyDescent="0.2">
      <c r="C73" s="113" t="s">
        <v>983</v>
      </c>
      <c r="D73" s="11" t="s">
        <v>1018</v>
      </c>
      <c r="E73" s="114">
        <v>0</v>
      </c>
      <c r="F73" s="114">
        <v>-505.45307700000001</v>
      </c>
      <c r="G73" s="114">
        <v>0</v>
      </c>
      <c r="H73" s="114">
        <v>0</v>
      </c>
      <c r="I73" s="114">
        <v>0</v>
      </c>
    </row>
    <row r="74" spans="3:9" x14ac:dyDescent="0.2">
      <c r="C74" s="113" t="s">
        <v>984</v>
      </c>
      <c r="D74" s="11" t="s">
        <v>1019</v>
      </c>
      <c r="E74" s="114">
        <v>0</v>
      </c>
      <c r="F74" s="114">
        <v>0</v>
      </c>
      <c r="G74" s="114">
        <v>0</v>
      </c>
      <c r="H74" s="114">
        <v>369.05955799999998</v>
      </c>
      <c r="I74" s="114">
        <v>-336.07326399999999</v>
      </c>
    </row>
    <row r="75" spans="3:9" x14ac:dyDescent="0.2">
      <c r="C75" s="113" t="s">
        <v>787</v>
      </c>
      <c r="D75" s="11" t="s">
        <v>1020</v>
      </c>
      <c r="E75" s="114">
        <v>0</v>
      </c>
      <c r="F75" s="114">
        <v>0</v>
      </c>
      <c r="G75" s="114">
        <v>299.97212500000001</v>
      </c>
      <c r="H75" s="114">
        <v>0</v>
      </c>
      <c r="I75" s="114">
        <v>0</v>
      </c>
    </row>
    <row r="76" spans="3:9" x14ac:dyDescent="0.2">
      <c r="C76" s="113" t="s">
        <v>985</v>
      </c>
      <c r="D76" s="11" t="s">
        <v>1021</v>
      </c>
      <c r="E76" s="114">
        <v>0</v>
      </c>
      <c r="F76" s="114">
        <v>29.455588500000001</v>
      </c>
      <c r="G76" s="114">
        <v>-29.455588500000001</v>
      </c>
      <c r="H76" s="114">
        <v>0</v>
      </c>
      <c r="I76" s="114">
        <v>0</v>
      </c>
    </row>
    <row r="77" spans="3:9" x14ac:dyDescent="0.2">
      <c r="C77" s="113" t="s">
        <v>986</v>
      </c>
      <c r="D77" s="11" t="s">
        <v>1022</v>
      </c>
      <c r="E77" s="114">
        <v>0</v>
      </c>
      <c r="F77" s="114">
        <v>0</v>
      </c>
      <c r="G77" s="114">
        <v>0</v>
      </c>
      <c r="H77" s="114">
        <v>19.234207999999995</v>
      </c>
      <c r="I77" s="114">
        <v>22.554308000000006</v>
      </c>
    </row>
    <row r="78" spans="3:9" x14ac:dyDescent="0.2">
      <c r="C78" s="113" t="s">
        <v>987</v>
      </c>
      <c r="D78" s="11" t="s">
        <v>1023</v>
      </c>
      <c r="E78" s="114">
        <v>0</v>
      </c>
      <c r="F78" s="114">
        <v>8.1189999999999998</v>
      </c>
      <c r="G78" s="114">
        <v>-8.1189999999999998</v>
      </c>
      <c r="H78" s="114">
        <v>0</v>
      </c>
      <c r="I78" s="114">
        <v>0</v>
      </c>
    </row>
    <row r="79" spans="3:9" x14ac:dyDescent="0.2">
      <c r="C79" s="113" t="s">
        <v>988</v>
      </c>
      <c r="D79" s="11" t="s">
        <v>1024</v>
      </c>
      <c r="E79" s="114">
        <v>0</v>
      </c>
      <c r="F79" s="114">
        <v>0</v>
      </c>
      <c r="G79" s="114">
        <v>122</v>
      </c>
      <c r="H79" s="114">
        <v>42</v>
      </c>
      <c r="I79" s="114">
        <v>17</v>
      </c>
    </row>
    <row r="80" spans="3:9" x14ac:dyDescent="0.2">
      <c r="C80" s="113" t="s">
        <v>989</v>
      </c>
      <c r="D80" s="113" t="s">
        <v>1025</v>
      </c>
      <c r="E80" s="114">
        <v>0</v>
      </c>
      <c r="F80" s="114">
        <v>0</v>
      </c>
      <c r="G80" s="114">
        <v>100</v>
      </c>
      <c r="H80" s="114">
        <v>-100</v>
      </c>
      <c r="I80" s="114">
        <v>0</v>
      </c>
    </row>
    <row r="81" spans="3:9" x14ac:dyDescent="0.2">
      <c r="C81" s="113" t="s">
        <v>797</v>
      </c>
      <c r="D81" s="113" t="s">
        <v>1026</v>
      </c>
      <c r="E81" s="114">
        <v>0</v>
      </c>
      <c r="F81" s="114">
        <v>0</v>
      </c>
      <c r="G81" s="114">
        <v>100</v>
      </c>
      <c r="H81" s="114">
        <v>-100</v>
      </c>
      <c r="I81" s="114">
        <v>0</v>
      </c>
    </row>
    <row r="82" spans="3:9" x14ac:dyDescent="0.2">
      <c r="C82" s="113" t="s">
        <v>788</v>
      </c>
      <c r="D82" s="113" t="s">
        <v>1027</v>
      </c>
      <c r="E82" s="114">
        <v>0</v>
      </c>
      <c r="F82" s="114">
        <v>0</v>
      </c>
      <c r="G82" s="114">
        <v>150</v>
      </c>
      <c r="H82" s="114">
        <v>-150</v>
      </c>
      <c r="I82" s="114">
        <v>0</v>
      </c>
    </row>
    <row r="83" spans="3:9" x14ac:dyDescent="0.2">
      <c r="C83" s="113" t="s">
        <v>342</v>
      </c>
      <c r="D83" s="113" t="s">
        <v>960</v>
      </c>
      <c r="E83" s="114">
        <v>1.0156967999998869</v>
      </c>
      <c r="F83" s="114">
        <v>-286.59605599999975</v>
      </c>
      <c r="G83" s="114">
        <v>0</v>
      </c>
      <c r="H83" s="114">
        <v>0</v>
      </c>
      <c r="I83" s="114">
        <v>0</v>
      </c>
    </row>
    <row r="84" spans="3:9" x14ac:dyDescent="0.2">
      <c r="C84" s="113" t="s">
        <v>933</v>
      </c>
      <c r="D84" s="113" t="s">
        <v>961</v>
      </c>
      <c r="E84" s="114">
        <v>0</v>
      </c>
      <c r="F84" s="114">
        <v>-471.98999600000002</v>
      </c>
      <c r="G84" s="114">
        <v>0</v>
      </c>
      <c r="H84" s="114">
        <v>0</v>
      </c>
      <c r="I84" s="114">
        <v>0</v>
      </c>
    </row>
    <row r="85" spans="3:9" x14ac:dyDescent="0.2">
      <c r="C85" s="113" t="s">
        <v>990</v>
      </c>
      <c r="D85" s="113" t="s">
        <v>1028</v>
      </c>
      <c r="E85" s="114">
        <v>840.60299999999984</v>
      </c>
      <c r="F85" s="114">
        <v>56.217000000000098</v>
      </c>
      <c r="G85" s="114">
        <v>-183.10599999999999</v>
      </c>
      <c r="H85" s="114">
        <v>561.89300000000003</v>
      </c>
      <c r="I85" s="114">
        <v>408.70699999999988</v>
      </c>
    </row>
    <row r="86" spans="3:9" x14ac:dyDescent="0.2">
      <c r="C86" s="113" t="s">
        <v>991</v>
      </c>
      <c r="D86" s="113" t="s">
        <v>1029</v>
      </c>
      <c r="E86" s="114">
        <v>0</v>
      </c>
      <c r="F86" s="114">
        <v>-6.1923340000000007</v>
      </c>
      <c r="G86" s="114">
        <v>0.85483300000000018</v>
      </c>
      <c r="H86" s="114">
        <v>0</v>
      </c>
      <c r="I86" s="114">
        <v>0</v>
      </c>
    </row>
    <row r="87" spans="3:9" x14ac:dyDescent="0.2">
      <c r="C87" s="113" t="s">
        <v>992</v>
      </c>
      <c r="D87" s="113" t="s">
        <v>1030</v>
      </c>
      <c r="E87" s="114">
        <v>5.4223350000000003</v>
      </c>
      <c r="F87" s="114">
        <v>3.6063579999999988</v>
      </c>
      <c r="G87" s="114">
        <v>6.8520424000000002</v>
      </c>
      <c r="H87" s="114">
        <v>0</v>
      </c>
      <c r="I87" s="114">
        <v>0</v>
      </c>
    </row>
    <row r="88" spans="3:9" ht="13.5" thickBot="1" x14ac:dyDescent="0.25">
      <c r="C88" s="116" t="s">
        <v>993</v>
      </c>
      <c r="D88" s="116" t="s">
        <v>1031</v>
      </c>
      <c r="E88" s="117">
        <v>-14.988999999999997</v>
      </c>
      <c r="F88" s="117">
        <v>-18.54824</v>
      </c>
      <c r="G88" s="117">
        <v>0</v>
      </c>
      <c r="H88" s="117">
        <v>0</v>
      </c>
      <c r="I88" s="117">
        <v>0</v>
      </c>
    </row>
    <row r="89" spans="3:9" ht="13.5" thickBot="1" x14ac:dyDescent="0.25">
      <c r="C89" s="97" t="s">
        <v>24</v>
      </c>
      <c r="D89" s="97" t="s">
        <v>163</v>
      </c>
      <c r="E89" s="105">
        <f>SUM(E44:E88)</f>
        <v>173.81292132019615</v>
      </c>
      <c r="F89" s="105">
        <f>SUM(F44:F88)</f>
        <v>-1491.469235397785</v>
      </c>
      <c r="G89" s="105">
        <f>SUM(G44:G88)</f>
        <v>398.20424100987367</v>
      </c>
      <c r="H89" s="105">
        <f>SUM(H44:H88)</f>
        <v>309.20590498752608</v>
      </c>
      <c r="I89" s="105">
        <f>SUM(I44:I88)</f>
        <v>521.07902973067871</v>
      </c>
    </row>
    <row r="90" spans="3:9" x14ac:dyDescent="0.2">
      <c r="C90" s="101" t="s">
        <v>1032</v>
      </c>
      <c r="D90" s="99" t="s">
        <v>618</v>
      </c>
      <c r="E90" s="9"/>
      <c r="F90" s="9"/>
      <c r="G90" s="9"/>
      <c r="H90" s="106"/>
      <c r="I90" s="25" t="s">
        <v>0</v>
      </c>
    </row>
    <row r="91" spans="3:9" x14ac:dyDescent="0.2">
      <c r="I91" s="25" t="s">
        <v>195</v>
      </c>
    </row>
  </sheetData>
  <pageMargins left="0.7" right="0.7" top="0.75" bottom="0.75" header="0.3" footer="0.3"/>
  <pageSetup paperSize="9" orientation="portrait" r:id="rId1"/>
  <headerFooter>
    <oddFooter>&amp;L_x000D_&amp;1#&amp;"Calibri"&amp;10&amp;K000000 Interné</oddFooter>
  </headerFooter>
  <ignoredErrors>
    <ignoredError sqref="E36:I89 E90:H90" formulaRange="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workbookViewId="0">
      <selection activeCell="V29" sqref="V29"/>
    </sheetView>
  </sheetViews>
  <sheetFormatPr defaultRowHeight="15" x14ac:dyDescent="0.25"/>
  <sheetData/>
  <pageMargins left="0.7" right="0.7" top="0.75" bottom="0.75" header="0.3" footer="0.3"/>
  <headerFooter>
    <oddFooter>&amp;L_x000D_&amp;1#&amp;"Calibri"&amp;10&amp;K000000 Interné</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32</vt:i4>
      </vt:variant>
      <vt:variant>
        <vt:lpstr>Pomenované rozsahy</vt:lpstr>
      </vt:variant>
      <vt:variant>
        <vt:i4>6</vt:i4>
      </vt:variant>
    </vt:vector>
  </HeadingPairs>
  <TitlesOfParts>
    <vt:vector size="38" baseType="lpstr">
      <vt:lpstr>Obsah | Contents</vt:lpstr>
      <vt:lpstr>Zhrnutie | Summary</vt:lpstr>
      <vt:lpstr>ESA 2010</vt:lpstr>
      <vt:lpstr>G 1</vt:lpstr>
      <vt:lpstr>G 2</vt:lpstr>
      <vt:lpstr>G 3</vt:lpstr>
      <vt:lpstr>G 4</vt:lpstr>
      <vt:lpstr>G 5</vt:lpstr>
      <vt:lpstr>G 6</vt:lpstr>
      <vt:lpstr>G 7</vt:lpstr>
      <vt:lpstr>G 8</vt:lpstr>
      <vt:lpstr>G 9</vt:lpstr>
      <vt:lpstr>T 1</vt:lpstr>
      <vt:lpstr>G 10 &amp; G 11</vt:lpstr>
      <vt:lpstr>G 12</vt:lpstr>
      <vt:lpstr>G 13</vt:lpstr>
      <vt:lpstr>G 14</vt:lpstr>
      <vt:lpstr>T 2</vt:lpstr>
      <vt:lpstr>T 3</vt:lpstr>
      <vt:lpstr>G 15 &amp; G 16</vt:lpstr>
      <vt:lpstr>G 17</vt:lpstr>
      <vt:lpstr>T 4</vt:lpstr>
      <vt:lpstr>T 5</vt:lpstr>
      <vt:lpstr>Hárok2</vt:lpstr>
      <vt:lpstr>T 6</vt:lpstr>
      <vt:lpstr>T 7</vt:lpstr>
      <vt:lpstr>G 18</vt:lpstr>
      <vt:lpstr>T 8</vt:lpstr>
      <vt:lpstr>T 9</vt:lpstr>
      <vt:lpstr>T 10</vt:lpstr>
      <vt:lpstr>T 11 &amp; T 12 (DRM &amp; DEM)</vt:lpstr>
      <vt:lpstr>mzda</vt:lpstr>
      <vt:lpstr>'G 10 &amp; G 11'!_Toc116561390</vt:lpstr>
      <vt:lpstr>'G 8'!_Toc117765249</vt:lpstr>
      <vt:lpstr>'T 7'!_Toc495395979</vt:lpstr>
      <vt:lpstr>'T 10'!_Toc526688278</vt:lpstr>
      <vt:lpstr>'T 6'!_Toc53414067</vt:lpstr>
      <vt:lpstr>'T 8'!_Toc53414069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2026-10-23T08:36:46Z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805978-f532-4a1a-b9e1-4e19c2c6466f_Enabled">
    <vt:lpwstr>true</vt:lpwstr>
  </property>
  <property fmtid="{D5CDD505-2E9C-101B-9397-08002B2CF9AE}" pid="3" name="MSIP_Label_4c805978-f532-4a1a-b9e1-4e19c2c6466f_SetDate">
    <vt:lpwstr>2025-09-23T06:28:05Z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c566dd22-fb23-4177-b933-baa7255e9ca5</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