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5895" tabRatio="874"/>
  </bookViews>
  <sheets>
    <sheet name="vydavky_ESA 2010" sheetId="3" r:id="rId1"/>
    <sheet name="vydavky_cash" sheetId="4" r:id="rId2"/>
    <sheet name="RVS_vydavky_ESA2010" sheetId="2" r:id="rId3"/>
    <sheet name="RVS_vydavky_cash" sheetId="5" r:id="rId4"/>
  </sheets>
  <calcPr calcId="162913"/>
</workbook>
</file>

<file path=xl/calcChain.xml><?xml version="1.0" encoding="utf-8"?>
<calcChain xmlns="http://schemas.openxmlformats.org/spreadsheetml/2006/main">
  <c r="D13" i="3" l="1"/>
  <c r="D19" i="3"/>
  <c r="B13" i="4"/>
  <c r="C13" i="4"/>
  <c r="D13" i="4"/>
  <c r="B19" i="4"/>
  <c r="C19" i="4"/>
  <c r="D19" i="4"/>
  <c r="G20" i="5" l="1"/>
  <c r="G21" i="5"/>
  <c r="G22" i="5"/>
  <c r="G23" i="5"/>
  <c r="G15" i="5"/>
  <c r="G16" i="5"/>
  <c r="G17" i="5"/>
  <c r="G18" i="5"/>
  <c r="G7" i="5" l="1"/>
  <c r="H7" i="5"/>
  <c r="I7" i="5"/>
  <c r="G8" i="5"/>
  <c r="H8" i="5"/>
  <c r="I8" i="5"/>
  <c r="G9" i="5"/>
  <c r="H9" i="5"/>
  <c r="I9" i="5"/>
  <c r="G10" i="5"/>
  <c r="H10" i="5"/>
  <c r="I10" i="5"/>
  <c r="G11" i="5"/>
  <c r="H11" i="5"/>
  <c r="I11" i="5"/>
  <c r="G14" i="5"/>
  <c r="H14" i="5"/>
  <c r="I14" i="5"/>
  <c r="G24" i="5"/>
  <c r="H24" i="5"/>
  <c r="I24" i="5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24" i="2"/>
  <c r="H24" i="2"/>
  <c r="I24" i="2"/>
  <c r="D26" i="5"/>
  <c r="C26" i="5"/>
  <c r="D25" i="5"/>
  <c r="C25" i="5"/>
  <c r="B25" i="5"/>
  <c r="B26" i="5" s="1"/>
  <c r="D25" i="2"/>
  <c r="D26" i="2" s="1"/>
  <c r="C25" i="2"/>
  <c r="C26" i="2" s="1"/>
  <c r="B25" i="2"/>
  <c r="B26" i="2" s="1"/>
  <c r="I19" i="5"/>
  <c r="H19" i="5"/>
  <c r="G19" i="5"/>
  <c r="I13" i="5"/>
  <c r="H13" i="5"/>
  <c r="G13" i="5"/>
  <c r="D12" i="4"/>
  <c r="C12" i="4"/>
  <c r="B12" i="4"/>
  <c r="H6" i="4"/>
  <c r="G6" i="4"/>
  <c r="I6" i="5" s="1"/>
  <c r="F6" i="4"/>
  <c r="H6" i="5" s="1"/>
  <c r="E6" i="4"/>
  <c r="G6" i="5" s="1"/>
  <c r="D6" i="4"/>
  <c r="C6" i="4"/>
  <c r="B6" i="4"/>
  <c r="D12" i="3"/>
  <c r="H6" i="3"/>
  <c r="G6" i="3"/>
  <c r="I6" i="2" s="1"/>
  <c r="F6" i="3"/>
  <c r="H6" i="2" s="1"/>
  <c r="E6" i="3"/>
  <c r="G6" i="2" s="1"/>
  <c r="D6" i="3"/>
  <c r="C6" i="3"/>
  <c r="C25" i="3" s="1"/>
  <c r="C26" i="3" s="1"/>
  <c r="B6" i="3"/>
  <c r="B25" i="3" s="1"/>
  <c r="B26" i="3" s="1"/>
  <c r="D25" i="4" l="1"/>
  <c r="D26" i="4" s="1"/>
  <c r="B25" i="4"/>
  <c r="B26" i="4" s="1"/>
  <c r="C25" i="4"/>
  <c r="C26" i="4" s="1"/>
  <c r="D25" i="3"/>
  <c r="D26" i="3" s="1"/>
  <c r="E12" i="4"/>
  <c r="G12" i="5" s="1"/>
  <c r="F12" i="3"/>
  <c r="H12" i="2" s="1"/>
  <c r="E12" i="3"/>
  <c r="G12" i="2" s="1"/>
  <c r="H12" i="4"/>
  <c r="H25" i="4" s="1"/>
  <c r="H26" i="4" s="1"/>
  <c r="F12" i="4"/>
  <c r="H12" i="5" s="1"/>
  <c r="G12" i="4"/>
  <c r="I12" i="5" s="1"/>
  <c r="G12" i="3"/>
  <c r="H12" i="3"/>
  <c r="H25" i="3" s="1"/>
  <c r="H26" i="3" s="1"/>
  <c r="E25" i="4" l="1"/>
  <c r="E26" i="4" s="1"/>
  <c r="G26" i="5" s="1"/>
  <c r="E25" i="3"/>
  <c r="E26" i="3" s="1"/>
  <c r="G26" i="2" s="1"/>
  <c r="F25" i="4"/>
  <c r="G25" i="4"/>
  <c r="F25" i="3"/>
  <c r="F26" i="3" s="1"/>
  <c r="H26" i="2" s="1"/>
  <c r="G25" i="3"/>
  <c r="I25" i="2" s="1"/>
  <c r="I12" i="2"/>
  <c r="G25" i="5" l="1"/>
  <c r="G25" i="2"/>
  <c r="G26" i="3"/>
  <c r="I26" i="2" s="1"/>
  <c r="H25" i="2"/>
  <c r="G26" i="4"/>
  <c r="I26" i="5" s="1"/>
  <c r="I25" i="5"/>
  <c r="F26" i="4"/>
  <c r="H26" i="5" s="1"/>
  <c r="H25" i="5"/>
</calcChain>
</file>

<file path=xl/sharedStrings.xml><?xml version="1.0" encoding="utf-8"?>
<sst xmlns="http://schemas.openxmlformats.org/spreadsheetml/2006/main" count="148" uniqueCount="24">
  <si>
    <t>Prognóza vybraných výdavkov verejnej správy v metodike ESA2010 (v tis. EUR)</t>
  </si>
  <si>
    <t>Ukazovateľ</t>
  </si>
  <si>
    <t>Skutočnosť</t>
  </si>
  <si>
    <t>Prognóza</t>
  </si>
  <si>
    <t>Nemocenské dávky (len SP)</t>
  </si>
  <si>
    <t>Nemocenské</t>
  </si>
  <si>
    <t>Ošetrovné</t>
  </si>
  <si>
    <t>Materské</t>
  </si>
  <si>
    <t>Vyrovnávacia dávka</t>
  </si>
  <si>
    <t>Dávka v nezamestnanosti</t>
  </si>
  <si>
    <t>Vybrané výdavky spolu</t>
  </si>
  <si>
    <t>výdavky SP</t>
  </si>
  <si>
    <t>Tehotenské</t>
  </si>
  <si>
    <t>Dôchodkové dávky zo starobného a invalidného poistenia (len SP)</t>
  </si>
  <si>
    <t>Prognóza vybraných výdavkov verejnej správy RVS na roky 2022 až 2024 (v tis. EUR)</t>
  </si>
  <si>
    <t>Prognóza vybraných výdavkov verejnej správy - rozdiel prognóza vs. RVS na roky 2022 až 2024 (v tis. EUR)</t>
  </si>
  <si>
    <t xml:space="preserve">   Starobné dôchodky</t>
  </si>
  <si>
    <t xml:space="preserve">   Predčasné starobné dôchodky</t>
  </si>
  <si>
    <t xml:space="preserve">   Základný fond starobného poistenia</t>
  </si>
  <si>
    <t xml:space="preserve">   Vdovské dôchodky</t>
  </si>
  <si>
    <t xml:space="preserve">   Vdovecké dôchodky</t>
  </si>
  <si>
    <t xml:space="preserve">   Sirotské dôchodky</t>
  </si>
  <si>
    <t>Základný fond invalidného poistenia</t>
  </si>
  <si>
    <t xml:space="preserve">   Invalidné dôchodky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</si>
</sst>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_-* #,##0.00\ _S_k_-;\-* #,##0.00\ _S_k_-;_-* &quot;-&quot;??\ _S_k_-;_-@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Narrow"/>
      <family val="2"/>
    </font>
    <font>
      <sz val="10"/>
      <color indexed="10"/>
      <name val="Arial"/>
      <family val="2"/>
      <charset val="238"/>
    </font>
    <font>
      <sz val="10"/>
      <name val="Arial Narrow"/>
      <family val="2"/>
    </font>
    <font>
      <sz val="9"/>
      <color indexed="10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</font>
    <font>
      <sz val="9"/>
      <color indexed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Narrow"/>
      <family val="2"/>
      <charset val="238"/>
    </font>
    <font>
      <sz val="11"/>
      <name val="Arial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6" fillId="0" borderId="0"/>
    <xf numFmtId="165" fontId="16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16" fillId="0" borderId="0"/>
    <xf numFmtId="165" fontId="16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6" fillId="0" borderId="0"/>
    <xf numFmtId="0" fontId="2" fillId="0" borderId="0"/>
  </cellStyleXfs>
  <cellXfs count="84">
    <xf numFmtId="0" fontId="0" fillId="0" borderId="0" xfId="0"/>
    <xf numFmtId="0" fontId="4" fillId="0" borderId="0" xfId="2" applyFont="1"/>
    <xf numFmtId="3" fontId="11" fillId="2" borderId="15" xfId="1" applyNumberFormat="1" applyFont="1" applyFill="1" applyBorder="1" applyAlignment="1">
      <alignment horizontal="center" vertical="center"/>
    </xf>
    <xf numFmtId="3" fontId="11" fillId="2" borderId="16" xfId="1" applyNumberFormat="1" applyFont="1" applyFill="1" applyBorder="1" applyAlignment="1">
      <alignment horizontal="center" vertical="center"/>
    </xf>
    <xf numFmtId="3" fontId="11" fillId="2" borderId="17" xfId="1" applyNumberFormat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left" vertical="center"/>
    </xf>
    <xf numFmtId="3" fontId="9" fillId="3" borderId="21" xfId="1" applyNumberFormat="1" applyFont="1" applyFill="1" applyBorder="1" applyAlignment="1">
      <alignment vertical="center"/>
    </xf>
    <xf numFmtId="3" fontId="9" fillId="3" borderId="22" xfId="1" applyNumberFormat="1" applyFont="1" applyFill="1" applyBorder="1" applyAlignment="1">
      <alignment vertical="center"/>
    </xf>
    <xf numFmtId="164" fontId="13" fillId="0" borderId="0" xfId="2" applyNumberFormat="1" applyFont="1"/>
    <xf numFmtId="0" fontId="13" fillId="0" borderId="0" xfId="2" applyFont="1"/>
    <xf numFmtId="0" fontId="4" fillId="4" borderId="0" xfId="2" applyFont="1" applyFill="1"/>
    <xf numFmtId="3" fontId="4" fillId="4" borderId="0" xfId="2" applyNumberFormat="1" applyFont="1" applyFill="1"/>
    <xf numFmtId="164" fontId="4" fillId="4" borderId="0" xfId="2" applyNumberFormat="1" applyFont="1" applyFill="1"/>
    <xf numFmtId="164" fontId="13" fillId="4" borderId="0" xfId="2" applyNumberFormat="1" applyFont="1" applyFill="1"/>
    <xf numFmtId="0" fontId="5" fillId="4" borderId="0" xfId="1" applyFont="1" applyFill="1" applyAlignment="1">
      <alignment horizontal="left" vertical="center"/>
    </xf>
    <xf numFmtId="3" fontId="6" fillId="4" borderId="0" xfId="1" applyNumberFormat="1" applyFont="1" applyFill="1"/>
    <xf numFmtId="0" fontId="8" fillId="4" borderId="1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vertical="center"/>
    </xf>
    <xf numFmtId="3" fontId="9" fillId="4" borderId="12" xfId="1" applyNumberFormat="1" applyFont="1" applyFill="1" applyBorder="1" applyAlignment="1">
      <alignment vertical="center"/>
    </xf>
    <xf numFmtId="3" fontId="9" fillId="4" borderId="13" xfId="1" applyNumberFormat="1" applyFont="1" applyFill="1" applyBorder="1" applyAlignment="1">
      <alignment vertical="center"/>
    </xf>
    <xf numFmtId="0" fontId="5" fillId="4" borderId="14" xfId="1" applyFont="1" applyFill="1" applyBorder="1" applyAlignment="1">
      <alignment horizontal="left" vertical="center" indent="1"/>
    </xf>
    <xf numFmtId="3" fontId="12" fillId="4" borderId="15" xfId="4" applyNumberFormat="1" applyFont="1" applyFill="1" applyBorder="1" applyAlignment="1">
      <alignment vertical="center"/>
    </xf>
    <xf numFmtId="3" fontId="12" fillId="4" borderId="19" xfId="4" applyNumberFormat="1" applyFont="1" applyFill="1" applyBorder="1" applyAlignment="1">
      <alignment vertical="center"/>
    </xf>
    <xf numFmtId="3" fontId="12" fillId="4" borderId="16" xfId="4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horizontal="left" vertical="center" indent="2"/>
    </xf>
    <xf numFmtId="3" fontId="12" fillId="4" borderId="23" xfId="1" applyNumberFormat="1" applyFont="1" applyFill="1" applyBorder="1" applyAlignment="1">
      <alignment vertical="center"/>
    </xf>
    <xf numFmtId="3" fontId="12" fillId="4" borderId="24" xfId="1" applyNumberFormat="1" applyFont="1" applyFill="1" applyBorder="1" applyAlignment="1">
      <alignment vertical="center"/>
    </xf>
    <xf numFmtId="3" fontId="12" fillId="4" borderId="25" xfId="1" applyNumberFormat="1" applyFont="1" applyFill="1" applyBorder="1" applyAlignment="1">
      <alignment vertical="center"/>
    </xf>
    <xf numFmtId="0" fontId="10" fillId="4" borderId="14" xfId="1" applyFont="1" applyFill="1" applyBorder="1" applyAlignment="1">
      <alignment horizontal="left" vertical="center"/>
    </xf>
    <xf numFmtId="0" fontId="8" fillId="4" borderId="4" xfId="3" applyFont="1" applyFill="1" applyBorder="1" applyAlignment="1">
      <alignment horizontal="center" vertical="center"/>
    </xf>
    <xf numFmtId="0" fontId="9" fillId="4" borderId="26" xfId="3" applyFont="1" applyFill="1" applyBorder="1" applyAlignment="1">
      <alignment horizontal="center" vertical="center"/>
    </xf>
    <xf numFmtId="3" fontId="12" fillId="4" borderId="7" xfId="1" applyNumberFormat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14" fillId="4" borderId="0" xfId="2" applyFont="1" applyFill="1" applyAlignment="1">
      <alignment horizontal="left" vertical="top"/>
    </xf>
    <xf numFmtId="3" fontId="13" fillId="4" borderId="0" xfId="2" applyNumberFormat="1" applyFont="1" applyFill="1"/>
    <xf numFmtId="3" fontId="11" fillId="2" borderId="19" xfId="1" applyNumberFormat="1" applyFont="1" applyFill="1" applyBorder="1" applyAlignment="1">
      <alignment horizontal="center" vertical="center"/>
    </xf>
    <xf numFmtId="3" fontId="12" fillId="4" borderId="27" xfId="4" applyNumberFormat="1" applyFont="1" applyFill="1" applyBorder="1" applyAlignment="1">
      <alignment vertical="center"/>
    </xf>
    <xf numFmtId="0" fontId="9" fillId="4" borderId="27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3" fontId="9" fillId="4" borderId="28" xfId="1" applyNumberFormat="1" applyFont="1" applyFill="1" applyBorder="1" applyAlignment="1">
      <alignment vertical="center"/>
    </xf>
    <xf numFmtId="3" fontId="9" fillId="4" borderId="29" xfId="1" applyNumberFormat="1" applyFont="1" applyFill="1" applyBorder="1" applyAlignment="1">
      <alignment vertical="center"/>
    </xf>
    <xf numFmtId="3" fontId="9" fillId="4" borderId="30" xfId="1" applyNumberFormat="1" applyFont="1" applyFill="1" applyBorder="1" applyAlignment="1">
      <alignment vertical="center"/>
    </xf>
    <xf numFmtId="3" fontId="11" fillId="2" borderId="31" xfId="1" applyNumberFormat="1" applyFont="1" applyFill="1" applyBorder="1" applyAlignment="1">
      <alignment horizontal="center" vertical="center"/>
    </xf>
    <xf numFmtId="3" fontId="12" fillId="4" borderId="31" xfId="4" applyNumberFormat="1" applyFont="1" applyFill="1" applyBorder="1" applyAlignment="1">
      <alignment vertical="center"/>
    </xf>
    <xf numFmtId="0" fontId="9" fillId="4" borderId="32" xfId="3" applyFont="1" applyFill="1" applyBorder="1" applyAlignment="1">
      <alignment horizontal="center" vertical="center"/>
    </xf>
    <xf numFmtId="0" fontId="9" fillId="4" borderId="33" xfId="3" applyFont="1" applyFill="1" applyBorder="1" applyAlignment="1">
      <alignment horizontal="center" vertical="center"/>
    </xf>
    <xf numFmtId="0" fontId="9" fillId="4" borderId="34" xfId="3" applyFont="1" applyFill="1" applyBorder="1" applyAlignment="1">
      <alignment horizontal="center" vertical="center"/>
    </xf>
    <xf numFmtId="3" fontId="9" fillId="4" borderId="3" xfId="1" applyNumberFormat="1" applyFont="1" applyFill="1" applyBorder="1" applyAlignment="1">
      <alignment vertical="center"/>
    </xf>
    <xf numFmtId="3" fontId="9" fillId="3" borderId="35" xfId="1" applyNumberFormat="1" applyFont="1" applyFill="1" applyBorder="1" applyAlignment="1">
      <alignment vertical="center"/>
    </xf>
    <xf numFmtId="0" fontId="15" fillId="4" borderId="14" xfId="1" applyFont="1" applyFill="1" applyBorder="1" applyAlignment="1">
      <alignment horizontal="left" vertical="center"/>
    </xf>
    <xf numFmtId="3" fontId="11" fillId="0" borderId="15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31" xfId="1" applyNumberFormat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left" vertical="center" indent="1"/>
    </xf>
    <xf numFmtId="3" fontId="11" fillId="2" borderId="36" xfId="1" applyNumberFormat="1" applyFont="1" applyFill="1" applyBorder="1" applyAlignment="1">
      <alignment horizontal="center" vertical="center"/>
    </xf>
    <xf numFmtId="3" fontId="12" fillId="4" borderId="18" xfId="4" applyNumberFormat="1" applyFont="1" applyFill="1" applyBorder="1" applyAlignment="1">
      <alignment vertical="center"/>
    </xf>
    <xf numFmtId="3" fontId="12" fillId="4" borderId="36" xfId="4" applyNumberFormat="1" applyFont="1" applyFill="1" applyBorder="1" applyAlignment="1">
      <alignment vertical="center"/>
    </xf>
    <xf numFmtId="3" fontId="11" fillId="2" borderId="37" xfId="1" applyNumberFormat="1" applyFont="1" applyFill="1" applyBorder="1" applyAlignment="1">
      <alignment horizontal="center" vertical="center"/>
    </xf>
    <xf numFmtId="3" fontId="11" fillId="2" borderId="18" xfId="1" applyNumberFormat="1" applyFont="1" applyFill="1" applyBorder="1" applyAlignment="1">
      <alignment horizontal="center" vertical="center"/>
    </xf>
    <xf numFmtId="3" fontId="11" fillId="2" borderId="38" xfId="1" applyNumberFormat="1" applyFont="1" applyFill="1" applyBorder="1" applyAlignment="1">
      <alignment horizontal="center" vertical="center"/>
    </xf>
    <xf numFmtId="3" fontId="11" fillId="2" borderId="32" xfId="1" applyNumberFormat="1" applyFont="1" applyFill="1" applyBorder="1" applyAlignment="1">
      <alignment horizontal="center" vertical="center"/>
    </xf>
    <xf numFmtId="3" fontId="11" fillId="2" borderId="34" xfId="1" applyNumberFormat="1" applyFont="1" applyFill="1" applyBorder="1" applyAlignment="1">
      <alignment horizontal="center" vertical="center"/>
    </xf>
    <xf numFmtId="3" fontId="9" fillId="3" borderId="39" xfId="1" applyNumberFormat="1" applyFont="1" applyFill="1" applyBorder="1" applyAlignment="1">
      <alignment vertical="center"/>
    </xf>
    <xf numFmtId="3" fontId="12" fillId="4" borderId="40" xfId="1" applyNumberFormat="1" applyFont="1" applyFill="1" applyBorder="1" applyAlignment="1">
      <alignment vertical="center"/>
    </xf>
    <xf numFmtId="3" fontId="12" fillId="4" borderId="41" xfId="1" applyNumberFormat="1" applyFont="1" applyFill="1" applyBorder="1" applyAlignment="1">
      <alignment vertical="center"/>
    </xf>
    <xf numFmtId="3" fontId="12" fillId="4" borderId="17" xfId="4" applyNumberFormat="1" applyFont="1" applyFill="1" applyBorder="1" applyAlignment="1">
      <alignment vertical="center"/>
    </xf>
    <xf numFmtId="3" fontId="12" fillId="4" borderId="14" xfId="4" applyNumberFormat="1" applyFont="1" applyFill="1" applyBorder="1" applyAlignment="1">
      <alignment vertical="center"/>
    </xf>
    <xf numFmtId="3" fontId="11" fillId="2" borderId="33" xfId="1" applyNumberFormat="1" applyFont="1" applyFill="1" applyBorder="1" applyAlignment="1">
      <alignment horizontal="center" vertical="center"/>
    </xf>
    <xf numFmtId="3" fontId="11" fillId="2" borderId="27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3" fontId="11" fillId="2" borderId="42" xfId="1" applyNumberFormat="1" applyFont="1" applyFill="1" applyBorder="1" applyAlignment="1">
      <alignment horizontal="center" vertical="center"/>
    </xf>
    <xf numFmtId="3" fontId="11" fillId="2" borderId="43" xfId="1" applyNumberFormat="1" applyFont="1" applyFill="1" applyBorder="1" applyAlignment="1">
      <alignment horizontal="center" vertical="center"/>
    </xf>
    <xf numFmtId="0" fontId="3" fillId="4" borderId="0" xfId="1" applyFont="1" applyFill="1" applyAlignment="1">
      <alignment horizontal="left" vertical="center"/>
    </xf>
    <xf numFmtId="0" fontId="9" fillId="4" borderId="2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</cellXfs>
  <cellStyles count="23">
    <cellStyle name="Čiarka 2" xfId="7"/>
    <cellStyle name="Čiarka 3" xfId="13"/>
    <cellStyle name="Čiarka 4" xfId="16"/>
    <cellStyle name="Čiarka 5" xfId="20"/>
    <cellStyle name="Normálna" xfId="0" builtinId="0"/>
    <cellStyle name="Normálna 10" xfId="5"/>
    <cellStyle name="Normálna 2" xfId="6"/>
    <cellStyle name="Normálna 2 2" xfId="9"/>
    <cellStyle name="Normálna 2 2 2" xfId="12"/>
    <cellStyle name="Normálna 3" xfId="8"/>
    <cellStyle name="Normálna 3 15" xfId="11"/>
    <cellStyle name="Normálna 3 2" xfId="14"/>
    <cellStyle name="Normálna 4" xfId="10"/>
    <cellStyle name="Normálna 5" xfId="15"/>
    <cellStyle name="Normálna 6" xfId="17"/>
    <cellStyle name="Normálna 7" xfId="19"/>
    <cellStyle name="Normálna 8" xfId="21"/>
    <cellStyle name="Normálna 9" xfId="22"/>
    <cellStyle name="Normálne 2" xfId="2"/>
    <cellStyle name="normálne_dane pre rozpocet 2006-2008_JUN2005_final" xfId="1"/>
    <cellStyle name="normálne_dane pre rozpocet 2006-2008_JUN2005_final 2" xfId="4"/>
    <cellStyle name="normálne_IFP_DANE_20081103" xfId="3"/>
    <cellStyle name="normální_15.6.07 východ.+rozpočet 08-10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="90" zoomScaleNormal="90" workbookViewId="0">
      <selection activeCell="D3" sqref="D3"/>
    </sheetView>
  </sheetViews>
  <sheetFormatPr defaultColWidth="9.140625" defaultRowHeight="12.75" x14ac:dyDescent="0.2"/>
  <cols>
    <col min="1" max="1" width="55.140625" style="1" customWidth="1"/>
    <col min="2" max="7" width="12.5703125" style="9" customWidth="1"/>
    <col min="8" max="8" width="12.5703125" style="10" customWidth="1"/>
    <col min="9" max="9" width="9.140625" style="10"/>
    <col min="10" max="10" width="12.85546875" style="10" bestFit="1" customWidth="1"/>
    <col min="11" max="14" width="11.7109375" style="10" bestFit="1" customWidth="1"/>
    <col min="15" max="16384" width="9.140625" style="10"/>
  </cols>
  <sheetData>
    <row r="1" spans="1:10" ht="15.75" customHeight="1" x14ac:dyDescent="0.2">
      <c r="A1" s="79" t="s">
        <v>0</v>
      </c>
      <c r="B1" s="79"/>
      <c r="C1" s="79"/>
      <c r="D1" s="79"/>
      <c r="E1" s="79"/>
      <c r="F1" s="79"/>
      <c r="G1" s="79"/>
    </row>
    <row r="2" spans="1:10" ht="14.25" customHeight="1" thickBot="1" x14ac:dyDescent="0.3">
      <c r="A2" s="14"/>
      <c r="B2" s="15"/>
      <c r="C2" s="15"/>
      <c r="D2" s="15"/>
      <c r="E2" s="15"/>
      <c r="F2" s="15"/>
      <c r="G2" s="15"/>
    </row>
    <row r="3" spans="1:10" ht="13.5" customHeight="1" x14ac:dyDescent="0.2">
      <c r="A3" s="16" t="s">
        <v>1</v>
      </c>
      <c r="B3" s="80" t="s">
        <v>2</v>
      </c>
      <c r="C3" s="81"/>
      <c r="D3" s="17" t="s">
        <v>2</v>
      </c>
      <c r="E3" s="82" t="s">
        <v>3</v>
      </c>
      <c r="F3" s="83"/>
      <c r="G3" s="83"/>
      <c r="H3" s="81"/>
    </row>
    <row r="4" spans="1:10" ht="14.25" customHeight="1" thickBot="1" x14ac:dyDescent="0.25">
      <c r="A4" s="18"/>
      <c r="B4" s="19">
        <v>2019</v>
      </c>
      <c r="C4" s="20">
        <v>2020</v>
      </c>
      <c r="D4" s="50">
        <v>2021</v>
      </c>
      <c r="E4" s="49">
        <v>2022</v>
      </c>
      <c r="F4" s="49">
        <v>2023</v>
      </c>
      <c r="G4" s="49">
        <v>2024</v>
      </c>
      <c r="H4" s="51">
        <v>2025</v>
      </c>
    </row>
    <row r="5" spans="1:10" ht="13.5" customHeight="1" x14ac:dyDescent="0.2">
      <c r="A5" s="22"/>
      <c r="B5" s="23"/>
      <c r="C5" s="24"/>
      <c r="D5" s="44"/>
      <c r="E5" s="45"/>
      <c r="F5" s="45"/>
      <c r="G5" s="45"/>
      <c r="H5" s="52"/>
      <c r="I5" s="11"/>
      <c r="J5" s="12"/>
    </row>
    <row r="6" spans="1:10" ht="13.5" customHeight="1" x14ac:dyDescent="0.2">
      <c r="A6" s="33" t="s">
        <v>4</v>
      </c>
      <c r="B6" s="2">
        <f t="shared" ref="B6:C6" si="0">SUM(B7:B10)</f>
        <v>759660.20195999998</v>
      </c>
      <c r="C6" s="3">
        <f t="shared" si="0"/>
        <v>1043389.07276</v>
      </c>
      <c r="D6" s="2">
        <f>SUM(D7:D11)</f>
        <v>1119875.25562</v>
      </c>
      <c r="E6" s="40">
        <f t="shared" ref="E6:H6" si="1">SUM(E7:E11)</f>
        <v>1035260.4577649557</v>
      </c>
      <c r="F6" s="40">
        <f t="shared" si="1"/>
        <v>1144683.1996550288</v>
      </c>
      <c r="G6" s="40">
        <f t="shared" si="1"/>
        <v>1321439.0755408225</v>
      </c>
      <c r="H6" s="47">
        <f t="shared" si="1"/>
        <v>1447527.9159975625</v>
      </c>
    </row>
    <row r="7" spans="1:10" ht="13.5" customHeight="1" x14ac:dyDescent="0.2">
      <c r="A7" s="25" t="s">
        <v>5</v>
      </c>
      <c r="B7" s="26">
        <v>440098.18686000002</v>
      </c>
      <c r="C7" s="61">
        <v>580305.1153200001</v>
      </c>
      <c r="D7" s="26">
        <v>707278.69947999995</v>
      </c>
      <c r="E7" s="27">
        <v>599481.17590461811</v>
      </c>
      <c r="F7" s="27">
        <v>632306.60013099317</v>
      </c>
      <c r="G7" s="27">
        <v>736650.78665968589</v>
      </c>
      <c r="H7" s="48">
        <v>810804.21469145652</v>
      </c>
    </row>
    <row r="8" spans="1:10" ht="13.5" customHeight="1" x14ac:dyDescent="0.2">
      <c r="A8" s="25" t="s">
        <v>6</v>
      </c>
      <c r="B8" s="26">
        <v>19880.74843</v>
      </c>
      <c r="C8" s="61">
        <v>154493.58903999999</v>
      </c>
      <c r="D8" s="26">
        <v>64216.826100000006</v>
      </c>
      <c r="E8" s="27">
        <v>41448.31268301815</v>
      </c>
      <c r="F8" s="27">
        <v>44832.143070600156</v>
      </c>
      <c r="G8" s="27">
        <v>56026.685513975339</v>
      </c>
      <c r="H8" s="48">
        <v>67215.436660428342</v>
      </c>
    </row>
    <row r="9" spans="1:10" ht="13.5" customHeight="1" x14ac:dyDescent="0.2">
      <c r="A9" s="25" t="s">
        <v>7</v>
      </c>
      <c r="B9" s="26">
        <v>299597.63136999996</v>
      </c>
      <c r="C9" s="61">
        <v>308528.23109999998</v>
      </c>
      <c r="D9" s="26">
        <v>316354.36775999999</v>
      </c>
      <c r="E9" s="27">
        <v>342130.76121346548</v>
      </c>
      <c r="F9" s="27">
        <v>410867.88233643095</v>
      </c>
      <c r="G9" s="27">
        <v>465879.79302963504</v>
      </c>
      <c r="H9" s="48">
        <v>502342.78385770257</v>
      </c>
    </row>
    <row r="10" spans="1:10" ht="13.5" customHeight="1" x14ac:dyDescent="0.2">
      <c r="A10" s="25" t="s">
        <v>8</v>
      </c>
      <c r="B10" s="26">
        <v>83.635300000000015</v>
      </c>
      <c r="C10" s="61">
        <v>62.137300000000003</v>
      </c>
      <c r="D10" s="26">
        <v>62.543299999999995</v>
      </c>
      <c r="E10" s="27">
        <v>68.301939759839058</v>
      </c>
      <c r="F10" s="27">
        <v>76.093928536593737</v>
      </c>
      <c r="G10" s="27">
        <v>81.624020511744106</v>
      </c>
      <c r="H10" s="48">
        <v>85.46663203698516</v>
      </c>
      <c r="I10" s="11"/>
      <c r="J10" s="12"/>
    </row>
    <row r="11" spans="1:10" ht="13.5" customHeight="1" x14ac:dyDescent="0.2">
      <c r="A11" s="25" t="s">
        <v>12</v>
      </c>
      <c r="B11" s="26"/>
      <c r="C11" s="61"/>
      <c r="D11" s="26">
        <v>31962.81898</v>
      </c>
      <c r="E11" s="27">
        <v>52131.906024094096</v>
      </c>
      <c r="F11" s="27">
        <v>56600.4801884681</v>
      </c>
      <c r="G11" s="27">
        <v>62800.186317014515</v>
      </c>
      <c r="H11" s="48">
        <v>67080.014155937984</v>
      </c>
      <c r="I11" s="11"/>
      <c r="J11" s="12"/>
    </row>
    <row r="12" spans="1:10" ht="13.5" customHeight="1" x14ac:dyDescent="0.2">
      <c r="A12" s="33" t="s">
        <v>13</v>
      </c>
      <c r="B12" s="2">
        <v>7352685.1722499998</v>
      </c>
      <c r="C12" s="4">
        <v>7686731.9723500004</v>
      </c>
      <c r="D12" s="2">
        <f>D13+D19</f>
        <v>8084431.6332006939</v>
      </c>
      <c r="E12" s="40">
        <f>E13+E19</f>
        <v>8269600.6911161263</v>
      </c>
      <c r="F12" s="40">
        <f t="shared" ref="F12:H12" si="2">F13+F19</f>
        <v>9261110.4528235681</v>
      </c>
      <c r="G12" s="40">
        <f t="shared" si="2"/>
        <v>10685897.753770098</v>
      </c>
      <c r="H12" s="3">
        <f t="shared" si="2"/>
        <v>11084067.044470485</v>
      </c>
    </row>
    <row r="13" spans="1:10" ht="13.5" customHeight="1" x14ac:dyDescent="0.2">
      <c r="A13" s="54" t="s">
        <v>18</v>
      </c>
      <c r="B13" s="55"/>
      <c r="C13" s="56"/>
      <c r="D13" s="55">
        <f>SUM(D14:D18)</f>
        <v>7118356.6828374099</v>
      </c>
      <c r="E13" s="57">
        <v>7304528.6877056556</v>
      </c>
      <c r="F13" s="57">
        <v>8202203.6440408174</v>
      </c>
      <c r="G13" s="57">
        <v>9496805.8168352656</v>
      </c>
      <c r="H13" s="75">
        <v>9885804.6932875421</v>
      </c>
    </row>
    <row r="14" spans="1:10" ht="13.5" customHeight="1" x14ac:dyDescent="0.2">
      <c r="A14" s="59" t="s">
        <v>16</v>
      </c>
      <c r="B14" s="26"/>
      <c r="C14" s="41"/>
      <c r="D14" s="26">
        <v>6412922.2672290271</v>
      </c>
      <c r="E14" s="27">
        <v>6577630.7013553362</v>
      </c>
      <c r="F14" s="27">
        <v>7387686.0649284199</v>
      </c>
      <c r="G14" s="27">
        <v>8559374.100499602</v>
      </c>
      <c r="H14" s="48">
        <v>8911167.1146377642</v>
      </c>
      <c r="I14" s="11"/>
    </row>
    <row r="15" spans="1:10" ht="13.5" customHeight="1" x14ac:dyDescent="0.2">
      <c r="A15" s="59" t="s">
        <v>17</v>
      </c>
      <c r="B15" s="26"/>
      <c r="C15" s="41"/>
      <c r="D15" s="26">
        <v>90437.635835190013</v>
      </c>
      <c r="E15" s="27">
        <v>87551.580652455377</v>
      </c>
      <c r="F15" s="27">
        <v>92693.714799956098</v>
      </c>
      <c r="G15" s="27">
        <v>101165.201726816</v>
      </c>
      <c r="H15" s="48">
        <v>99281.232784924883</v>
      </c>
      <c r="I15" s="11"/>
    </row>
    <row r="16" spans="1:10" ht="13.5" customHeight="1" x14ac:dyDescent="0.2">
      <c r="A16" s="59" t="s">
        <v>19</v>
      </c>
      <c r="B16" s="26"/>
      <c r="C16" s="41"/>
      <c r="D16" s="26">
        <v>549150.53356920928</v>
      </c>
      <c r="E16" s="27">
        <v>569163.2445049457</v>
      </c>
      <c r="F16" s="27">
        <v>641326.92362203181</v>
      </c>
      <c r="G16" s="27">
        <v>741716.28395257366</v>
      </c>
      <c r="H16" s="48">
        <v>775140.92269263649</v>
      </c>
      <c r="I16" s="11"/>
    </row>
    <row r="17" spans="1:10" ht="13.5" customHeight="1" x14ac:dyDescent="0.2">
      <c r="A17" s="59" t="s">
        <v>20</v>
      </c>
      <c r="B17" s="26"/>
      <c r="C17" s="41"/>
      <c r="D17" s="26">
        <v>64229.998062968851</v>
      </c>
      <c r="E17" s="27">
        <v>68696.788086815839</v>
      </c>
      <c r="F17" s="27">
        <v>78933.955434664356</v>
      </c>
      <c r="G17" s="27">
        <v>92863.298414473378</v>
      </c>
      <c r="H17" s="48">
        <v>98570.199661919833</v>
      </c>
      <c r="I17" s="11"/>
    </row>
    <row r="18" spans="1:10" ht="13.5" customHeight="1" x14ac:dyDescent="0.2">
      <c r="A18" s="59" t="s">
        <v>21</v>
      </c>
      <c r="B18" s="26"/>
      <c r="C18" s="41"/>
      <c r="D18" s="26">
        <v>1616.2481410141052</v>
      </c>
      <c r="E18" s="27">
        <v>1486.3731061025776</v>
      </c>
      <c r="F18" s="27">
        <v>1562.9852557456338</v>
      </c>
      <c r="G18" s="27">
        <v>1686.9322418014549</v>
      </c>
      <c r="H18" s="48">
        <v>1645.2235102967791</v>
      </c>
      <c r="I18" s="11"/>
    </row>
    <row r="19" spans="1:10" ht="13.5" customHeight="1" x14ac:dyDescent="0.2">
      <c r="A19" s="25" t="s">
        <v>22</v>
      </c>
      <c r="B19" s="26"/>
      <c r="C19" s="41"/>
      <c r="D19" s="55">
        <f>SUM(D20:D23)</f>
        <v>966074.95036328386</v>
      </c>
      <c r="E19" s="57">
        <v>965072.00341047102</v>
      </c>
      <c r="F19" s="57">
        <v>1058906.8087827514</v>
      </c>
      <c r="G19" s="57">
        <v>1189091.9369348323</v>
      </c>
      <c r="H19" s="75">
        <v>1198262.3511829425</v>
      </c>
      <c r="I19" s="11"/>
    </row>
    <row r="20" spans="1:10" ht="13.5" customHeight="1" x14ac:dyDescent="0.2">
      <c r="A20" s="59" t="s">
        <v>23</v>
      </c>
      <c r="B20" s="26"/>
      <c r="C20" s="41"/>
      <c r="D20" s="26">
        <v>819864.85942741449</v>
      </c>
      <c r="E20" s="27">
        <v>822077.53311151301</v>
      </c>
      <c r="F20" s="27">
        <v>905470.83906226989</v>
      </c>
      <c r="G20" s="27">
        <v>1020509.4246070844</v>
      </c>
      <c r="H20" s="48">
        <v>1031310.4447816059</v>
      </c>
      <c r="I20" s="11"/>
      <c r="J20" s="12"/>
    </row>
    <row r="21" spans="1:10" ht="13.5" customHeight="1" x14ac:dyDescent="0.2">
      <c r="A21" s="59" t="s">
        <v>19</v>
      </c>
      <c r="B21" s="26"/>
      <c r="C21" s="41"/>
      <c r="D21" s="26">
        <v>94635.732798657147</v>
      </c>
      <c r="E21" s="27">
        <v>93071.109853138318</v>
      </c>
      <c r="F21" s="27">
        <v>99264.869448347163</v>
      </c>
      <c r="G21" s="27">
        <v>108367.63117572472</v>
      </c>
      <c r="H21" s="48">
        <v>106576.07438319841</v>
      </c>
      <c r="I21" s="11"/>
      <c r="J21" s="12"/>
    </row>
    <row r="22" spans="1:10" ht="13.5" customHeight="1" x14ac:dyDescent="0.2">
      <c r="A22" s="59" t="s">
        <v>20</v>
      </c>
      <c r="B22" s="26"/>
      <c r="C22" s="41"/>
      <c r="D22" s="26">
        <v>15150.259114095899</v>
      </c>
      <c r="E22" s="27">
        <v>15180.408481972927</v>
      </c>
      <c r="F22" s="27">
        <v>16280.79257881951</v>
      </c>
      <c r="G22" s="27">
        <v>17803.499319681305</v>
      </c>
      <c r="H22" s="48">
        <v>17481.566977246082</v>
      </c>
      <c r="I22" s="11"/>
      <c r="J22" s="12"/>
    </row>
    <row r="23" spans="1:10" ht="13.5" customHeight="1" x14ac:dyDescent="0.2">
      <c r="A23" s="59" t="s">
        <v>21</v>
      </c>
      <c r="B23" s="26"/>
      <c r="C23" s="41"/>
      <c r="D23" s="26">
        <v>36424.09902311625</v>
      </c>
      <c r="E23" s="27">
        <v>34742.951963846761</v>
      </c>
      <c r="F23" s="27">
        <v>37890.307693314826</v>
      </c>
      <c r="G23" s="27">
        <v>42411.381832341969</v>
      </c>
      <c r="H23" s="48">
        <v>42894.265040891973</v>
      </c>
      <c r="I23" s="11"/>
      <c r="J23" s="12"/>
    </row>
    <row r="24" spans="1:10" ht="13.5" customHeight="1" thickBot="1" x14ac:dyDescent="0.25">
      <c r="A24" s="33" t="s">
        <v>9</v>
      </c>
      <c r="B24" s="63">
        <v>214073.33672999998</v>
      </c>
      <c r="C24" s="64">
        <v>329093.83494999999</v>
      </c>
      <c r="D24" s="76">
        <v>290201.79819999996</v>
      </c>
      <c r="E24" s="77">
        <v>249708.97108709434</v>
      </c>
      <c r="F24" s="77">
        <v>272042.88812006655</v>
      </c>
      <c r="G24" s="77">
        <v>277176.34894769324</v>
      </c>
      <c r="H24" s="78">
        <v>280762.49977309245</v>
      </c>
      <c r="I24" s="11"/>
      <c r="J24" s="12"/>
    </row>
    <row r="25" spans="1:10" ht="14.25" customHeight="1" thickBot="1" x14ac:dyDescent="0.25">
      <c r="A25" s="5" t="s">
        <v>10</v>
      </c>
      <c r="B25" s="6">
        <f>B6+B12+B24</f>
        <v>8326418.7109399997</v>
      </c>
      <c r="C25" s="7">
        <f t="shared" ref="C25:H25" si="3">C6+C12+C24</f>
        <v>9059214.8800600003</v>
      </c>
      <c r="D25" s="68">
        <f t="shared" si="3"/>
        <v>9494508.687020693</v>
      </c>
      <c r="E25" s="53">
        <f t="shared" si="3"/>
        <v>9554570.1199681759</v>
      </c>
      <c r="F25" s="53">
        <f t="shared" si="3"/>
        <v>10677836.540598663</v>
      </c>
      <c r="G25" s="53">
        <f t="shared" si="3"/>
        <v>12284513.178258613</v>
      </c>
      <c r="H25" s="7">
        <f t="shared" si="3"/>
        <v>12812357.460241141</v>
      </c>
      <c r="I25" s="11"/>
      <c r="J25" s="11"/>
    </row>
    <row r="26" spans="1:10" ht="13.5" customHeight="1" thickBot="1" x14ac:dyDescent="0.25">
      <c r="A26" s="29" t="s">
        <v>11</v>
      </c>
      <c r="B26" s="30">
        <f>B25</f>
        <v>8326418.7109399997</v>
      </c>
      <c r="C26" s="31">
        <f t="shared" ref="C26:H26" si="4">C25</f>
        <v>9059214.8800600003</v>
      </c>
      <c r="D26" s="36">
        <f t="shared" si="4"/>
        <v>9494508.687020693</v>
      </c>
      <c r="E26" s="32">
        <f t="shared" si="4"/>
        <v>9554570.1199681759</v>
      </c>
      <c r="F26" s="32">
        <f t="shared" si="4"/>
        <v>10677836.540598663</v>
      </c>
      <c r="G26" s="69">
        <f t="shared" si="4"/>
        <v>12284513.178258613</v>
      </c>
      <c r="H26" s="70">
        <f t="shared" si="4"/>
        <v>12812357.460241141</v>
      </c>
    </row>
    <row r="27" spans="1:10" ht="13.5" customHeight="1" x14ac:dyDescent="0.2">
      <c r="A27" s="10"/>
      <c r="B27" s="13"/>
      <c r="C27" s="13"/>
      <c r="D27" s="13"/>
      <c r="E27" s="13"/>
      <c r="F27" s="13"/>
      <c r="G27" s="13"/>
    </row>
    <row r="28" spans="1:10" ht="13.5" customHeight="1" x14ac:dyDescent="0.2">
      <c r="A28" s="38"/>
      <c r="B28" s="13"/>
      <c r="C28" s="13"/>
      <c r="D28" s="13"/>
      <c r="E28" s="13"/>
      <c r="F28" s="13"/>
      <c r="G28" s="13"/>
    </row>
    <row r="29" spans="1:10" ht="13.5" customHeight="1" x14ac:dyDescent="0.2">
      <c r="A29" s="38"/>
      <c r="B29" s="13"/>
      <c r="C29" s="13"/>
      <c r="D29" s="13"/>
      <c r="E29" s="13"/>
      <c r="F29" s="13"/>
      <c r="G29" s="13"/>
    </row>
    <row r="30" spans="1:10" ht="13.5" customHeight="1" x14ac:dyDescent="0.2">
      <c r="A30" s="10"/>
      <c r="B30" s="13"/>
      <c r="C30" s="13"/>
      <c r="D30" s="13"/>
      <c r="E30" s="13"/>
      <c r="F30" s="13"/>
      <c r="G30" s="13"/>
    </row>
    <row r="31" spans="1:10" ht="13.5" customHeight="1" x14ac:dyDescent="0.2">
      <c r="A31" s="10"/>
      <c r="B31" s="10"/>
      <c r="C31" s="10"/>
      <c r="D31" s="10"/>
      <c r="E31" s="10"/>
      <c r="F31" s="10"/>
      <c r="G31" s="10"/>
    </row>
    <row r="32" spans="1:10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/>
      <c r="C87" s="13"/>
      <c r="D87" s="13"/>
      <c r="E87" s="13"/>
      <c r="F87" s="13"/>
      <c r="G87" s="13"/>
    </row>
    <row r="88" spans="1:7" ht="13.5" customHeight="1" x14ac:dyDescent="0.2">
      <c r="A88" s="10"/>
      <c r="B88" s="13"/>
      <c r="C88" s="13"/>
      <c r="D88" s="13"/>
      <c r="E88" s="13"/>
      <c r="F88" s="13"/>
      <c r="G88" s="13"/>
    </row>
    <row r="89" spans="1:7" ht="13.5" customHeight="1" x14ac:dyDescent="0.2">
      <c r="A89" s="10"/>
      <c r="B89" s="13"/>
      <c r="C89" s="13"/>
      <c r="D89" s="13"/>
      <c r="E89" s="13"/>
      <c r="F89" s="13"/>
      <c r="G89" s="13"/>
    </row>
    <row r="90" spans="1:7" ht="13.5" customHeight="1" x14ac:dyDescent="0.2">
      <c r="A90" s="10"/>
      <c r="B90" s="13"/>
      <c r="C90" s="13"/>
      <c r="D90" s="13"/>
      <c r="E90" s="13"/>
      <c r="F90" s="13"/>
      <c r="G90" s="13"/>
    </row>
    <row r="91" spans="1:7" ht="13.5" customHeight="1" x14ac:dyDescent="0.2">
      <c r="A91" s="10"/>
      <c r="B91" s="13"/>
      <c r="C91" s="13"/>
      <c r="D91" s="13"/>
      <c r="E91" s="13"/>
      <c r="F91" s="13"/>
      <c r="G91" s="13"/>
    </row>
    <row r="92" spans="1:7" ht="13.5" customHeight="1" x14ac:dyDescent="0.2">
      <c r="A92" s="10"/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ht="13.5" customHeight="1" x14ac:dyDescent="0.2"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</row>
    <row r="94" spans="1:7" ht="13.5" customHeight="1" x14ac:dyDescent="0.2"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ht="13.5" customHeight="1" x14ac:dyDescent="0.2"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  <row r="105" spans="2:7" ht="13.5" customHeight="1" x14ac:dyDescent="0.2">
      <c r="B105" s="8"/>
      <c r="C105" s="8"/>
      <c r="D105" s="8"/>
      <c r="E105" s="8"/>
      <c r="F105" s="8"/>
      <c r="G105" s="8"/>
    </row>
    <row r="106" spans="2:7" ht="13.5" customHeight="1" x14ac:dyDescent="0.2">
      <c r="B106" s="8"/>
      <c r="C106" s="8"/>
      <c r="D106" s="8"/>
      <c r="E106" s="8"/>
      <c r="F106" s="8"/>
      <c r="G106" s="8"/>
    </row>
    <row r="107" spans="2:7" ht="13.5" customHeight="1" x14ac:dyDescent="0.2">
      <c r="B107" s="8"/>
      <c r="C107" s="8"/>
      <c r="D107" s="8"/>
      <c r="E107" s="8"/>
      <c r="F107" s="8"/>
      <c r="G107" s="8"/>
    </row>
    <row r="108" spans="2:7" ht="13.5" customHeight="1" x14ac:dyDescent="0.2">
      <c r="B108" s="8"/>
      <c r="C108" s="8"/>
      <c r="D108" s="8"/>
      <c r="E108" s="8"/>
      <c r="F108" s="8"/>
      <c r="G108" s="8"/>
    </row>
    <row r="109" spans="2:7" ht="13.5" customHeight="1" x14ac:dyDescent="0.2">
      <c r="B109" s="8"/>
      <c r="C109" s="8"/>
      <c r="D109" s="8"/>
      <c r="E109" s="8"/>
      <c r="F109" s="8"/>
      <c r="G109" s="8"/>
    </row>
  </sheetData>
  <mergeCells count="3">
    <mergeCell ref="A1:G1"/>
    <mergeCell ref="B3:C3"/>
    <mergeCell ref="E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="70" zoomScaleNormal="70" workbookViewId="0">
      <selection activeCell="J18" sqref="J18"/>
    </sheetView>
  </sheetViews>
  <sheetFormatPr defaultColWidth="9.140625" defaultRowHeight="12.75" x14ac:dyDescent="0.2"/>
  <cols>
    <col min="1" max="1" width="52.42578125" style="1" customWidth="1"/>
    <col min="2" max="7" width="12.5703125" style="9" customWidth="1"/>
    <col min="8" max="8" width="12.5703125" style="10" customWidth="1"/>
    <col min="9" max="16384" width="9.140625" style="10"/>
  </cols>
  <sheetData>
    <row r="1" spans="1:11" ht="15.75" customHeight="1" x14ac:dyDescent="0.2">
      <c r="A1" s="79" t="s">
        <v>0</v>
      </c>
      <c r="B1" s="79"/>
      <c r="C1" s="79"/>
      <c r="D1" s="79"/>
      <c r="E1" s="79"/>
      <c r="F1" s="79"/>
      <c r="G1" s="79"/>
    </row>
    <row r="2" spans="1:11" ht="14.25" customHeight="1" thickBot="1" x14ac:dyDescent="0.3">
      <c r="A2" s="14"/>
      <c r="B2" s="15"/>
      <c r="C2" s="15"/>
      <c r="D2" s="15"/>
      <c r="E2" s="15"/>
      <c r="F2" s="15"/>
      <c r="G2" s="15"/>
    </row>
    <row r="3" spans="1:11" ht="13.5" customHeight="1" x14ac:dyDescent="0.2">
      <c r="A3" s="16" t="s">
        <v>1</v>
      </c>
      <c r="B3" s="80" t="s">
        <v>2</v>
      </c>
      <c r="C3" s="81"/>
      <c r="D3" s="17" t="s">
        <v>2</v>
      </c>
      <c r="E3" s="82" t="s">
        <v>3</v>
      </c>
      <c r="F3" s="83"/>
      <c r="G3" s="83"/>
      <c r="H3" s="81"/>
    </row>
    <row r="4" spans="1:11" ht="14.25" customHeight="1" thickBot="1" x14ac:dyDescent="0.25">
      <c r="A4" s="18"/>
      <c r="B4" s="19">
        <v>2019</v>
      </c>
      <c r="C4" s="20">
        <v>2020</v>
      </c>
      <c r="D4" s="50">
        <v>2021</v>
      </c>
      <c r="E4" s="49">
        <v>2022</v>
      </c>
      <c r="F4" s="49">
        <v>2023</v>
      </c>
      <c r="G4" s="49">
        <v>2024</v>
      </c>
      <c r="H4" s="51">
        <v>2025</v>
      </c>
    </row>
    <row r="5" spans="1:11" ht="13.5" customHeight="1" x14ac:dyDescent="0.2">
      <c r="A5" s="22"/>
      <c r="B5" s="23"/>
      <c r="C5" s="24"/>
      <c r="D5" s="44"/>
      <c r="E5" s="45"/>
      <c r="F5" s="45"/>
      <c r="G5" s="45"/>
      <c r="H5" s="52"/>
      <c r="I5" s="11"/>
      <c r="J5" s="11"/>
      <c r="K5" s="12"/>
    </row>
    <row r="6" spans="1:11" ht="13.5" customHeight="1" x14ac:dyDescent="0.2">
      <c r="A6" s="33" t="s">
        <v>4</v>
      </c>
      <c r="B6" s="2">
        <f t="shared" ref="B6:C6" si="0">SUM(B7:B10)</f>
        <v>759660.20195999998</v>
      </c>
      <c r="C6" s="3">
        <f t="shared" si="0"/>
        <v>1043389.07276</v>
      </c>
      <c r="D6" s="60">
        <f>SUM(D7:D11)</f>
        <v>1119875.25562</v>
      </c>
      <c r="E6" s="40">
        <f t="shared" ref="E6:H6" si="1">SUM(E7:E11)</f>
        <v>1035260.4577649557</v>
      </c>
      <c r="F6" s="40">
        <f t="shared" si="1"/>
        <v>1144683.1996550288</v>
      </c>
      <c r="G6" s="40">
        <f t="shared" si="1"/>
        <v>1321439.0755408225</v>
      </c>
      <c r="H6" s="47">
        <f t="shared" si="1"/>
        <v>1447527.9159975625</v>
      </c>
      <c r="I6" s="11"/>
      <c r="J6" s="11"/>
      <c r="K6" s="12"/>
    </row>
    <row r="7" spans="1:11" ht="13.5" customHeight="1" x14ac:dyDescent="0.2">
      <c r="A7" s="25" t="s">
        <v>5</v>
      </c>
      <c r="B7" s="26">
        <v>440098.18686000002</v>
      </c>
      <c r="C7" s="61">
        <v>580305.1153200001</v>
      </c>
      <c r="D7" s="62">
        <v>707278.69947999995</v>
      </c>
      <c r="E7" s="27">
        <v>599481.17590461811</v>
      </c>
      <c r="F7" s="27">
        <v>632306.60013099317</v>
      </c>
      <c r="G7" s="27">
        <v>736650.78665968589</v>
      </c>
      <c r="H7" s="48">
        <v>810804.21469145652</v>
      </c>
      <c r="I7" s="11"/>
      <c r="J7" s="11"/>
      <c r="K7" s="12"/>
    </row>
    <row r="8" spans="1:11" ht="13.5" customHeight="1" x14ac:dyDescent="0.2">
      <c r="A8" s="25" t="s">
        <v>6</v>
      </c>
      <c r="B8" s="26">
        <v>19880.74843</v>
      </c>
      <c r="C8" s="61">
        <v>154493.58903999999</v>
      </c>
      <c r="D8" s="62">
        <v>64216.826100000006</v>
      </c>
      <c r="E8" s="27">
        <v>41448.31268301815</v>
      </c>
      <c r="F8" s="27">
        <v>44832.143070600156</v>
      </c>
      <c r="G8" s="27">
        <v>56026.685513975339</v>
      </c>
      <c r="H8" s="48">
        <v>67215.436660428342</v>
      </c>
      <c r="I8" s="11"/>
      <c r="J8" s="11"/>
      <c r="K8" s="12"/>
    </row>
    <row r="9" spans="1:11" ht="13.5" customHeight="1" x14ac:dyDescent="0.2">
      <c r="A9" s="25" t="s">
        <v>7</v>
      </c>
      <c r="B9" s="26">
        <v>299597.63136999996</v>
      </c>
      <c r="C9" s="61">
        <v>308528.23109999998</v>
      </c>
      <c r="D9" s="62">
        <v>316354.36775999999</v>
      </c>
      <c r="E9" s="27">
        <v>342130.76121346548</v>
      </c>
      <c r="F9" s="27">
        <v>410867.88233643095</v>
      </c>
      <c r="G9" s="27">
        <v>465879.79302963504</v>
      </c>
      <c r="H9" s="48">
        <v>502342.78385770257</v>
      </c>
      <c r="I9" s="11"/>
      <c r="J9" s="11"/>
      <c r="K9" s="12"/>
    </row>
    <row r="10" spans="1:11" ht="13.5" customHeight="1" x14ac:dyDescent="0.2">
      <c r="A10" s="25" t="s">
        <v>8</v>
      </c>
      <c r="B10" s="26">
        <v>83.635300000000015</v>
      </c>
      <c r="C10" s="61">
        <v>62.137300000000003</v>
      </c>
      <c r="D10" s="62">
        <v>62.543299999999995</v>
      </c>
      <c r="E10" s="27">
        <v>68.301939759839058</v>
      </c>
      <c r="F10" s="27">
        <v>76.093928536593737</v>
      </c>
      <c r="G10" s="27">
        <v>81.624020511744106</v>
      </c>
      <c r="H10" s="48">
        <v>85.46663203698516</v>
      </c>
      <c r="I10" s="11"/>
      <c r="J10" s="11"/>
      <c r="K10" s="12"/>
    </row>
    <row r="11" spans="1:11" ht="13.5" customHeight="1" x14ac:dyDescent="0.2">
      <c r="A11" s="25" t="s">
        <v>12</v>
      </c>
      <c r="B11" s="26"/>
      <c r="C11" s="61"/>
      <c r="D11" s="62">
        <v>31962.81898</v>
      </c>
      <c r="E11" s="27">
        <v>52131.906024094096</v>
      </c>
      <c r="F11" s="27">
        <v>56600.4801884681</v>
      </c>
      <c r="G11" s="27">
        <v>62800.186317014515</v>
      </c>
      <c r="H11" s="48">
        <v>67080.014155937984</v>
      </c>
      <c r="I11" s="11"/>
      <c r="J11" s="11"/>
      <c r="K11" s="12"/>
    </row>
    <row r="12" spans="1:11" ht="13.5" customHeight="1" x14ac:dyDescent="0.2">
      <c r="A12" s="33" t="s">
        <v>13</v>
      </c>
      <c r="B12" s="2">
        <f>B13+B19</f>
        <v>7356575</v>
      </c>
      <c r="C12" s="47">
        <f>C13+C19</f>
        <v>7758507</v>
      </c>
      <c r="D12" s="2">
        <f>D13+D19</f>
        <v>8015307.0000000009</v>
      </c>
      <c r="E12" s="40">
        <f>E13+E19</f>
        <v>8274120.8065205999</v>
      </c>
      <c r="F12" s="40">
        <f t="shared" ref="F12:G12" si="2">F13+F19</f>
        <v>9267423.4677867722</v>
      </c>
      <c r="G12" s="40">
        <f t="shared" si="2"/>
        <v>10687297.636962719</v>
      </c>
      <c r="H12" s="47">
        <f>H13+H19</f>
        <v>11086915.071487125</v>
      </c>
    </row>
    <row r="13" spans="1:11" ht="13.5" customHeight="1" x14ac:dyDescent="0.2">
      <c r="A13" s="54" t="s">
        <v>18</v>
      </c>
      <c r="B13" s="55">
        <f>SUM(B14:B18)</f>
        <v>6412337</v>
      </c>
      <c r="C13" s="58">
        <f>SUM(C14:C18)</f>
        <v>6788483</v>
      </c>
      <c r="D13" s="55">
        <f>SUM(D14:D18)</f>
        <v>7057702.0000000009</v>
      </c>
      <c r="E13" s="57">
        <v>7308525.5382500095</v>
      </c>
      <c r="F13" s="57">
        <v>8207789.8518135138</v>
      </c>
      <c r="G13" s="57">
        <v>9498045.4303629715</v>
      </c>
      <c r="H13" s="58">
        <v>9888328.4950098246</v>
      </c>
      <c r="I13" s="11"/>
      <c r="J13" s="11"/>
      <c r="K13" s="12"/>
    </row>
    <row r="14" spans="1:11" ht="13.5" customHeight="1" x14ac:dyDescent="0.2">
      <c r="A14" s="59" t="s">
        <v>16</v>
      </c>
      <c r="B14" s="26">
        <v>5751321</v>
      </c>
      <c r="C14" s="41">
        <v>6097062</v>
      </c>
      <c r="D14" s="26">
        <v>6358286.0000000009</v>
      </c>
      <c r="E14" s="27">
        <v>6581270.8858595537</v>
      </c>
      <c r="F14" s="27">
        <v>7392770.1252205977</v>
      </c>
      <c r="G14" s="27">
        <v>8560501.4684204403</v>
      </c>
      <c r="H14" s="48">
        <v>8913460.7162133586</v>
      </c>
      <c r="I14" s="11"/>
    </row>
    <row r="15" spans="1:11" ht="13.5" customHeight="1" x14ac:dyDescent="0.2">
      <c r="A15" s="59" t="s">
        <v>17</v>
      </c>
      <c r="B15" s="26">
        <v>88603</v>
      </c>
      <c r="C15" s="41">
        <v>90073</v>
      </c>
      <c r="D15" s="26">
        <v>89744</v>
      </c>
      <c r="E15" s="27">
        <v>87551.580652455377</v>
      </c>
      <c r="F15" s="27">
        <v>92693.714799956098</v>
      </c>
      <c r="G15" s="27">
        <v>101165.201726816</v>
      </c>
      <c r="H15" s="48">
        <v>99281.232784924883</v>
      </c>
      <c r="I15" s="11"/>
    </row>
    <row r="16" spans="1:11" ht="13.5" customHeight="1" x14ac:dyDescent="0.2">
      <c r="A16" s="59" t="s">
        <v>19</v>
      </c>
      <c r="B16" s="26">
        <v>513136</v>
      </c>
      <c r="C16" s="41">
        <v>537994</v>
      </c>
      <c r="D16" s="26">
        <v>544388.00000000012</v>
      </c>
      <c r="E16" s="27">
        <v>569482.95424221002</v>
      </c>
      <c r="F16" s="27">
        <v>641776.82631932455</v>
      </c>
      <c r="G16" s="27">
        <v>741816.80315063626</v>
      </c>
      <c r="H16" s="48">
        <v>775346.97465656488</v>
      </c>
      <c r="I16" s="11"/>
    </row>
    <row r="17" spans="1:11" ht="13.5" customHeight="1" x14ac:dyDescent="0.2">
      <c r="A17" s="59" t="s">
        <v>20</v>
      </c>
      <c r="B17" s="26">
        <v>57813</v>
      </c>
      <c r="C17" s="41">
        <v>61859</v>
      </c>
      <c r="D17" s="26">
        <v>63682.000000000015</v>
      </c>
      <c r="E17" s="27">
        <v>68733.744389687752</v>
      </c>
      <c r="F17" s="27">
        <v>78986.200217889418</v>
      </c>
      <c r="G17" s="27">
        <v>92875.024823276253</v>
      </c>
      <c r="H17" s="48">
        <v>98594.347844678356</v>
      </c>
      <c r="I17" s="11"/>
    </row>
    <row r="18" spans="1:11" ht="13.5" customHeight="1" x14ac:dyDescent="0.2">
      <c r="A18" s="59" t="s">
        <v>21</v>
      </c>
      <c r="B18" s="26">
        <v>1464</v>
      </c>
      <c r="C18" s="41">
        <v>1495</v>
      </c>
      <c r="D18" s="26">
        <v>1602</v>
      </c>
      <c r="E18" s="27">
        <v>1486.3731061025776</v>
      </c>
      <c r="F18" s="27">
        <v>1562.9852557456338</v>
      </c>
      <c r="G18" s="27">
        <v>1686.9322418014549</v>
      </c>
      <c r="H18" s="48">
        <v>1645.2235102967791</v>
      </c>
      <c r="I18" s="11"/>
    </row>
    <row r="19" spans="1:11" ht="13.5" customHeight="1" x14ac:dyDescent="0.2">
      <c r="A19" s="25" t="s">
        <v>22</v>
      </c>
      <c r="B19" s="55">
        <f>SUM(B20:B23)</f>
        <v>944238</v>
      </c>
      <c r="C19" s="58">
        <f>SUM(C20:C23)</f>
        <v>970024</v>
      </c>
      <c r="D19" s="55">
        <f>SUM(D20:D23)</f>
        <v>957605</v>
      </c>
      <c r="E19" s="57">
        <v>965595.26827059046</v>
      </c>
      <c r="F19" s="57">
        <v>1059633.6159732584</v>
      </c>
      <c r="G19" s="57">
        <v>1189252.2065997482</v>
      </c>
      <c r="H19" s="58">
        <v>1198586.5764773008</v>
      </c>
      <c r="I19" s="11"/>
    </row>
    <row r="20" spans="1:11" ht="14.25" customHeight="1" x14ac:dyDescent="0.2">
      <c r="A20" s="59" t="s">
        <v>23</v>
      </c>
      <c r="B20" s="26">
        <v>799705</v>
      </c>
      <c r="C20" s="41">
        <v>825245</v>
      </c>
      <c r="D20" s="26">
        <v>812666</v>
      </c>
      <c r="E20" s="27">
        <v>822540.35168048483</v>
      </c>
      <c r="F20" s="27">
        <v>906117.23418489797</v>
      </c>
      <c r="G20" s="27">
        <v>1020652.7598713333</v>
      </c>
      <c r="H20" s="48">
        <v>1031602.056758355</v>
      </c>
      <c r="I20" s="11"/>
      <c r="J20" s="11"/>
      <c r="K20" s="11"/>
    </row>
    <row r="21" spans="1:11" ht="13.5" customHeight="1" x14ac:dyDescent="0.2">
      <c r="A21" s="59" t="s">
        <v>19</v>
      </c>
      <c r="B21" s="26">
        <v>96202</v>
      </c>
      <c r="C21" s="41">
        <v>95217</v>
      </c>
      <c r="D21" s="26">
        <v>93815.000000000015</v>
      </c>
      <c r="E21" s="27">
        <v>93123.389652238708</v>
      </c>
      <c r="F21" s="27">
        <v>99334.505590018874</v>
      </c>
      <c r="G21" s="27">
        <v>108382.31742114956</v>
      </c>
      <c r="H21" s="48">
        <v>106604.40498579151</v>
      </c>
    </row>
    <row r="22" spans="1:11" ht="13.5" customHeight="1" x14ac:dyDescent="0.2">
      <c r="A22" s="59" t="s">
        <v>20</v>
      </c>
      <c r="B22" s="26">
        <v>14225</v>
      </c>
      <c r="C22" s="41">
        <v>14524</v>
      </c>
      <c r="D22" s="26">
        <v>15021.000000000004</v>
      </c>
      <c r="E22" s="27">
        <v>15188.574974020126</v>
      </c>
      <c r="F22" s="27">
        <v>16291.568505026789</v>
      </c>
      <c r="G22" s="27">
        <v>17805.747474923566</v>
      </c>
      <c r="H22" s="48">
        <v>17485.849692262582</v>
      </c>
    </row>
    <row r="23" spans="1:11" ht="13.5" customHeight="1" x14ac:dyDescent="0.2">
      <c r="A23" s="59" t="s">
        <v>21</v>
      </c>
      <c r="B23" s="26">
        <v>34106</v>
      </c>
      <c r="C23" s="41">
        <v>35038</v>
      </c>
      <c r="D23" s="26">
        <v>36103</v>
      </c>
      <c r="E23" s="27">
        <v>34742.951963846761</v>
      </c>
      <c r="F23" s="27">
        <v>37890.307693314826</v>
      </c>
      <c r="G23" s="27">
        <v>42411.381832341969</v>
      </c>
      <c r="H23" s="48">
        <v>42894.265040891973</v>
      </c>
    </row>
    <row r="24" spans="1:11" ht="13.5" customHeight="1" thickBot="1" x14ac:dyDescent="0.25">
      <c r="A24" s="33" t="s">
        <v>9</v>
      </c>
      <c r="B24" s="63">
        <v>214073.33672999998</v>
      </c>
      <c r="C24" s="64">
        <v>329093.83494999999</v>
      </c>
      <c r="D24" s="65">
        <v>290201.79819999996</v>
      </c>
      <c r="E24" s="66">
        <v>249708.97108709434</v>
      </c>
      <c r="F24" s="66">
        <v>272042.88812006655</v>
      </c>
      <c r="G24" s="66">
        <v>277176.34894769324</v>
      </c>
      <c r="H24" s="67">
        <v>280762.49977309245</v>
      </c>
    </row>
    <row r="25" spans="1:11" ht="13.5" customHeight="1" thickBot="1" x14ac:dyDescent="0.25">
      <c r="A25" s="5" t="s">
        <v>10</v>
      </c>
      <c r="B25" s="6">
        <f>B6+B12+B24</f>
        <v>8330308.5386899998</v>
      </c>
      <c r="C25" s="7">
        <f t="shared" ref="C25:H25" si="3">C6+C12+C24</f>
        <v>9130989.9077100009</v>
      </c>
      <c r="D25" s="68">
        <f t="shared" si="3"/>
        <v>9425384.053820001</v>
      </c>
      <c r="E25" s="53">
        <f t="shared" si="3"/>
        <v>9559090.2353726495</v>
      </c>
      <c r="F25" s="53">
        <f t="shared" si="3"/>
        <v>10684149.555561867</v>
      </c>
      <c r="G25" s="53">
        <f t="shared" si="3"/>
        <v>12285913.061451234</v>
      </c>
      <c r="H25" s="7">
        <f t="shared" si="3"/>
        <v>12815205.487257781</v>
      </c>
    </row>
    <row r="26" spans="1:11" ht="13.5" customHeight="1" thickBot="1" x14ac:dyDescent="0.25">
      <c r="A26" s="29" t="s">
        <v>11</v>
      </c>
      <c r="B26" s="30">
        <f t="shared" ref="B26:H26" si="4">B25</f>
        <v>8330308.5386899998</v>
      </c>
      <c r="C26" s="31">
        <f t="shared" si="4"/>
        <v>9130989.9077100009</v>
      </c>
      <c r="D26" s="36">
        <f t="shared" si="4"/>
        <v>9425384.053820001</v>
      </c>
      <c r="E26" s="32">
        <f t="shared" si="4"/>
        <v>9559090.2353726495</v>
      </c>
      <c r="F26" s="32">
        <f t="shared" si="4"/>
        <v>10684149.555561867</v>
      </c>
      <c r="G26" s="69">
        <f t="shared" si="4"/>
        <v>12285913.061451234</v>
      </c>
      <c r="H26" s="70">
        <f t="shared" si="4"/>
        <v>12815205.487257781</v>
      </c>
    </row>
    <row r="27" spans="1:11" ht="13.5" customHeight="1" x14ac:dyDescent="0.2">
      <c r="A27" s="10"/>
      <c r="B27" s="13"/>
      <c r="C27" s="13"/>
      <c r="D27" s="13"/>
      <c r="E27" s="13"/>
      <c r="F27" s="13"/>
      <c r="G27" s="13"/>
    </row>
    <row r="28" spans="1:11" ht="13.5" customHeight="1" x14ac:dyDescent="0.2">
      <c r="A28" s="10"/>
      <c r="B28" s="13"/>
      <c r="C28" s="13"/>
      <c r="D28" s="13"/>
      <c r="E28" s="13"/>
      <c r="F28" s="13"/>
      <c r="G28" s="13"/>
    </row>
    <row r="29" spans="1:11" ht="13.5" customHeight="1" x14ac:dyDescent="0.2">
      <c r="A29" s="10"/>
      <c r="B29" s="13"/>
      <c r="C29" s="13"/>
      <c r="D29" s="13"/>
      <c r="E29" s="13"/>
      <c r="F29" s="13"/>
      <c r="G29" s="13"/>
    </row>
    <row r="30" spans="1:11" ht="13.5" customHeight="1" x14ac:dyDescent="0.2">
      <c r="A30" s="10"/>
      <c r="B30" s="13"/>
      <c r="C30" s="13"/>
      <c r="D30" s="13"/>
      <c r="E30" s="13"/>
      <c r="F30" s="13"/>
      <c r="G30" s="13"/>
    </row>
    <row r="31" spans="1:11" ht="13.5" customHeight="1" x14ac:dyDescent="0.2">
      <c r="A31" s="10"/>
      <c r="B31" s="13"/>
      <c r="C31" s="13"/>
      <c r="D31" s="13"/>
      <c r="E31" s="13"/>
      <c r="F31" s="13"/>
      <c r="G31" s="13"/>
    </row>
    <row r="32" spans="1:11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1:7" ht="13.5" customHeight="1" x14ac:dyDescent="0.2"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</row>
    <row r="89" spans="1:7" ht="13.5" customHeight="1" x14ac:dyDescent="0.2"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ht="13.5" customHeight="1" x14ac:dyDescent="0.2"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</row>
    <row r="91" spans="1:7" ht="13.5" customHeight="1" x14ac:dyDescent="0.2">
      <c r="B91" s="8"/>
      <c r="C91" s="8"/>
      <c r="D91" s="8"/>
      <c r="E91" s="8"/>
      <c r="F91" s="8"/>
      <c r="G91" s="8"/>
    </row>
    <row r="92" spans="1:7" ht="13.5" customHeight="1" x14ac:dyDescent="0.2">
      <c r="B92" s="8"/>
      <c r="C92" s="8"/>
      <c r="D92" s="8"/>
      <c r="E92" s="8"/>
      <c r="F92" s="8"/>
      <c r="G92" s="8"/>
    </row>
    <row r="93" spans="1:7" ht="13.5" customHeight="1" x14ac:dyDescent="0.2">
      <c r="B93" s="8"/>
      <c r="C93" s="8"/>
      <c r="D93" s="8"/>
      <c r="E93" s="8"/>
      <c r="F93" s="8"/>
      <c r="G93" s="8"/>
    </row>
    <row r="94" spans="1:7" ht="13.5" customHeight="1" x14ac:dyDescent="0.2">
      <c r="B94" s="8"/>
      <c r="C94" s="8"/>
      <c r="D94" s="8"/>
      <c r="E94" s="8"/>
      <c r="F94" s="8"/>
      <c r="G94" s="8"/>
    </row>
    <row r="95" spans="1:7" ht="13.5" customHeight="1" x14ac:dyDescent="0.2">
      <c r="B95" s="8"/>
      <c r="C95" s="8"/>
      <c r="D95" s="8"/>
      <c r="E95" s="8"/>
      <c r="F95" s="8"/>
      <c r="G95" s="8"/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</sheetData>
  <mergeCells count="3">
    <mergeCell ref="A1:G1"/>
    <mergeCell ref="B3:C3"/>
    <mergeCell ref="E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80" zoomScaleNormal="80" workbookViewId="0">
      <selection activeCell="F28" sqref="F28"/>
    </sheetView>
  </sheetViews>
  <sheetFormatPr defaultColWidth="9.140625" defaultRowHeight="12.75" x14ac:dyDescent="0.2"/>
  <cols>
    <col min="1" max="1" width="57.5703125" style="1" customWidth="1"/>
    <col min="2" max="5" width="12.5703125" style="9" customWidth="1"/>
    <col min="6" max="6" width="56.140625" style="9" customWidth="1"/>
    <col min="7" max="7" width="12.5703125" style="9" customWidth="1"/>
    <col min="8" max="9" width="12.5703125" style="10" customWidth="1"/>
    <col min="10" max="16384" width="9.140625" style="10"/>
  </cols>
  <sheetData>
    <row r="1" spans="1:11" ht="15.75" customHeight="1" x14ac:dyDescent="0.2">
      <c r="A1" s="79" t="s">
        <v>14</v>
      </c>
      <c r="B1" s="79"/>
      <c r="C1" s="79"/>
      <c r="D1" s="79"/>
      <c r="E1" s="37"/>
      <c r="F1" s="37" t="s">
        <v>15</v>
      </c>
      <c r="G1" s="37"/>
      <c r="H1" s="37"/>
      <c r="I1" s="37"/>
      <c r="J1" s="37"/>
    </row>
    <row r="2" spans="1:11" ht="14.25" customHeight="1" thickBot="1" x14ac:dyDescent="0.3">
      <c r="A2" s="14"/>
      <c r="B2" s="15"/>
      <c r="C2" s="15"/>
      <c r="D2" s="15"/>
      <c r="E2" s="15"/>
      <c r="F2" s="14"/>
      <c r="G2" s="15"/>
      <c r="H2" s="15"/>
      <c r="I2" s="15"/>
    </row>
    <row r="3" spans="1:11" ht="13.5" customHeight="1" x14ac:dyDescent="0.2">
      <c r="A3" s="34" t="s">
        <v>1</v>
      </c>
      <c r="B3" s="80" t="s">
        <v>3</v>
      </c>
      <c r="C3" s="83"/>
      <c r="D3" s="81"/>
      <c r="E3" s="10"/>
      <c r="F3" s="34" t="s">
        <v>1</v>
      </c>
      <c r="G3" s="80" t="s">
        <v>3</v>
      </c>
      <c r="H3" s="83"/>
      <c r="I3" s="81"/>
    </row>
    <row r="4" spans="1:11" ht="14.25" customHeight="1" thickBot="1" x14ac:dyDescent="0.25">
      <c r="A4" s="18"/>
      <c r="B4" s="50">
        <v>2022</v>
      </c>
      <c r="C4" s="42">
        <v>2023</v>
      </c>
      <c r="D4" s="43">
        <v>2024</v>
      </c>
      <c r="E4" s="10"/>
      <c r="F4" s="18"/>
      <c r="G4" s="35">
        <v>2022</v>
      </c>
      <c r="H4" s="21">
        <v>2023</v>
      </c>
      <c r="I4" s="20">
        <v>2024</v>
      </c>
    </row>
    <row r="5" spans="1:11" ht="13.5" customHeight="1" x14ac:dyDescent="0.2">
      <c r="A5" s="22"/>
      <c r="B5" s="44"/>
      <c r="C5" s="45"/>
      <c r="D5" s="46"/>
      <c r="E5" s="11"/>
      <c r="F5" s="22"/>
      <c r="G5" s="44"/>
      <c r="H5" s="45"/>
      <c r="I5" s="46"/>
    </row>
    <row r="6" spans="1:11" ht="13.5" customHeight="1" x14ac:dyDescent="0.2">
      <c r="A6" s="33" t="s">
        <v>4</v>
      </c>
      <c r="B6" s="2">
        <v>1059455.7036680575</v>
      </c>
      <c r="C6" s="40">
        <v>1090070.8186630055</v>
      </c>
      <c r="D6" s="3">
        <v>1189784.5843961677</v>
      </c>
      <c r="E6" s="11"/>
      <c r="F6" s="33" t="s">
        <v>4</v>
      </c>
      <c r="G6" s="2">
        <f>'vydavky_ESA 2010'!E6-RVS_vydavky_ESA2010!B6</f>
        <v>-24195.24590310175</v>
      </c>
      <c r="H6" s="40">
        <f>'vydavky_ESA 2010'!F6-RVS_vydavky_ESA2010!C6</f>
        <v>54612.380992023274</v>
      </c>
      <c r="I6" s="3">
        <f>'vydavky_ESA 2010'!G6-RVS_vydavky_ESA2010!D6</f>
        <v>131654.49114465481</v>
      </c>
    </row>
    <row r="7" spans="1:11" ht="13.5" customHeight="1" x14ac:dyDescent="0.2">
      <c r="A7" s="25" t="s">
        <v>5</v>
      </c>
      <c r="B7" s="26">
        <v>583960.73968998087</v>
      </c>
      <c r="C7" s="27">
        <v>586307.94260437379</v>
      </c>
      <c r="D7" s="28">
        <v>634137.23058728431</v>
      </c>
      <c r="E7" s="11"/>
      <c r="F7" s="25" t="s">
        <v>5</v>
      </c>
      <c r="G7" s="26">
        <f>'vydavky_ESA 2010'!E7-RVS_vydavky_ESA2010!B7</f>
        <v>15520.436214637244</v>
      </c>
      <c r="H7" s="27">
        <f>'vydavky_ESA 2010'!F7-RVS_vydavky_ESA2010!C7</f>
        <v>45998.657526619383</v>
      </c>
      <c r="I7" s="28">
        <f>'vydavky_ESA 2010'!G7-RVS_vydavky_ESA2010!D7</f>
        <v>102513.55607240158</v>
      </c>
    </row>
    <row r="8" spans="1:11" ht="13.5" customHeight="1" x14ac:dyDescent="0.2">
      <c r="A8" s="25" t="s">
        <v>6</v>
      </c>
      <c r="B8" s="26">
        <v>65717.367204790673</v>
      </c>
      <c r="C8" s="27">
        <v>47991.31403025263</v>
      </c>
      <c r="D8" s="28">
        <v>54212.886986186815</v>
      </c>
      <c r="E8" s="11"/>
      <c r="F8" s="25" t="s">
        <v>6</v>
      </c>
      <c r="G8" s="26">
        <f>'vydavky_ESA 2010'!E8-RVS_vydavky_ESA2010!B8</f>
        <v>-24269.054521772523</v>
      </c>
      <c r="H8" s="27">
        <f>'vydavky_ESA 2010'!F8-RVS_vydavky_ESA2010!C8</f>
        <v>-3159.1709596524743</v>
      </c>
      <c r="I8" s="28">
        <f>'vydavky_ESA 2010'!G8-RVS_vydavky_ESA2010!D8</f>
        <v>1813.7985277885236</v>
      </c>
    </row>
    <row r="9" spans="1:11" ht="13.5" customHeight="1" x14ac:dyDescent="0.2">
      <c r="A9" s="25" t="s">
        <v>7</v>
      </c>
      <c r="B9" s="26">
        <v>347945.35776761395</v>
      </c>
      <c r="C9" s="27">
        <v>391411.15413740685</v>
      </c>
      <c r="D9" s="28">
        <v>433583.02753286163</v>
      </c>
      <c r="E9" s="11"/>
      <c r="F9" s="25" t="s">
        <v>7</v>
      </c>
      <c r="G9" s="26">
        <f>'vydavky_ESA 2010'!E9-RVS_vydavky_ESA2010!B9</f>
        <v>-5814.5965541484766</v>
      </c>
      <c r="H9" s="27">
        <f>'vydavky_ESA 2010'!F9-RVS_vydavky_ESA2010!C9</f>
        <v>19456.728199024103</v>
      </c>
      <c r="I9" s="28">
        <f>'vydavky_ESA 2010'!G9-RVS_vydavky_ESA2010!D9</f>
        <v>32296.765496773412</v>
      </c>
    </row>
    <row r="10" spans="1:11" ht="13.5" customHeight="1" x14ac:dyDescent="0.2">
      <c r="A10" s="25" t="s">
        <v>8</v>
      </c>
      <c r="B10" s="26">
        <v>63.350005671953191</v>
      </c>
      <c r="C10" s="27">
        <v>67.231890972235846</v>
      </c>
      <c r="D10" s="28">
        <v>70.728461729733468</v>
      </c>
      <c r="E10" s="11"/>
      <c r="F10" s="25" t="s">
        <v>8</v>
      </c>
      <c r="G10" s="26">
        <f>'vydavky_ESA 2010'!E10-RVS_vydavky_ESA2010!B10</f>
        <v>4.9519340878858671</v>
      </c>
      <c r="H10" s="27">
        <f>'vydavky_ESA 2010'!F10-RVS_vydavky_ESA2010!C10</f>
        <v>8.862037564357891</v>
      </c>
      <c r="I10" s="28">
        <f>'vydavky_ESA 2010'!G10-RVS_vydavky_ESA2010!D10</f>
        <v>10.895558782010639</v>
      </c>
    </row>
    <row r="11" spans="1:11" ht="13.5" customHeight="1" x14ac:dyDescent="0.2">
      <c r="A11" s="25" t="s">
        <v>12</v>
      </c>
      <c r="B11" s="26">
        <v>61768.889000000003</v>
      </c>
      <c r="C11" s="27">
        <v>64293.175999999999</v>
      </c>
      <c r="D11" s="28">
        <v>67780.710828104886</v>
      </c>
      <c r="E11" s="11"/>
      <c r="F11" s="25" t="s">
        <v>12</v>
      </c>
      <c r="G11" s="26">
        <f>'vydavky_ESA 2010'!E11-RVS_vydavky_ESA2010!B11</f>
        <v>-9636.9829759059066</v>
      </c>
      <c r="H11" s="27">
        <f>'vydavky_ESA 2010'!F11-RVS_vydavky_ESA2010!C11</f>
        <v>-7692.6958115318994</v>
      </c>
      <c r="I11" s="28">
        <f>'vydavky_ESA 2010'!G11-RVS_vydavky_ESA2010!D11</f>
        <v>-4980.5245110903707</v>
      </c>
    </row>
    <row r="12" spans="1:11" ht="13.5" customHeight="1" x14ac:dyDescent="0.2">
      <c r="A12" s="33" t="s">
        <v>13</v>
      </c>
      <c r="B12" s="2">
        <v>8241402</v>
      </c>
      <c r="C12" s="40">
        <v>8761837</v>
      </c>
      <c r="D12" s="3">
        <v>9199661</v>
      </c>
      <c r="E12" s="11"/>
      <c r="F12" s="33" t="s">
        <v>13</v>
      </c>
      <c r="G12" s="2">
        <f>'vydavky_ESA 2010'!E12-RVS_vydavky_ESA2010!B12</f>
        <v>28198.691116126254</v>
      </c>
      <c r="H12" s="40">
        <f>'vydavky_ESA 2010'!F12-RVS_vydavky_ESA2010!C12</f>
        <v>499273.45282356814</v>
      </c>
      <c r="I12" s="3">
        <f>'vydavky_ESA 2010'!G12-RVS_vydavky_ESA2010!D12</f>
        <v>1486236.7537700981</v>
      </c>
    </row>
    <row r="13" spans="1:11" ht="13.5" customHeight="1" x14ac:dyDescent="0.2">
      <c r="A13" s="54" t="s">
        <v>18</v>
      </c>
      <c r="B13" s="26"/>
      <c r="C13" s="27"/>
      <c r="D13" s="28"/>
      <c r="E13" s="11"/>
      <c r="F13" s="54" t="s">
        <v>18</v>
      </c>
      <c r="G13" s="26"/>
      <c r="H13" s="27"/>
      <c r="I13" s="28"/>
    </row>
    <row r="14" spans="1:11" ht="13.5" customHeight="1" x14ac:dyDescent="0.2">
      <c r="A14" s="59" t="s">
        <v>16</v>
      </c>
      <c r="B14" s="26"/>
      <c r="C14" s="27"/>
      <c r="D14" s="28"/>
      <c r="E14" s="11"/>
      <c r="F14" s="59" t="s">
        <v>16</v>
      </c>
      <c r="G14" s="26"/>
      <c r="H14" s="27"/>
      <c r="I14" s="28"/>
      <c r="J14" s="11"/>
      <c r="K14" s="12"/>
    </row>
    <row r="15" spans="1:11" ht="13.5" customHeight="1" x14ac:dyDescent="0.2">
      <c r="A15" s="59" t="s">
        <v>17</v>
      </c>
      <c r="B15" s="26"/>
      <c r="C15" s="27"/>
      <c r="D15" s="28"/>
      <c r="E15" s="11"/>
      <c r="F15" s="59" t="s">
        <v>17</v>
      </c>
      <c r="G15" s="26"/>
      <c r="H15" s="27"/>
      <c r="I15" s="28"/>
      <c r="J15" s="11"/>
      <c r="K15" s="12"/>
    </row>
    <row r="16" spans="1:11" ht="13.5" customHeight="1" x14ac:dyDescent="0.2">
      <c r="A16" s="59" t="s">
        <v>19</v>
      </c>
      <c r="B16" s="26"/>
      <c r="C16" s="27"/>
      <c r="D16" s="28"/>
      <c r="E16" s="11"/>
      <c r="F16" s="59" t="s">
        <v>19</v>
      </c>
      <c r="G16" s="26"/>
      <c r="H16" s="27"/>
      <c r="I16" s="28"/>
      <c r="J16" s="11"/>
      <c r="K16" s="12"/>
    </row>
    <row r="17" spans="1:11" ht="13.5" customHeight="1" x14ac:dyDescent="0.2">
      <c r="A17" s="59" t="s">
        <v>20</v>
      </c>
      <c r="B17" s="26"/>
      <c r="C17" s="27"/>
      <c r="D17" s="28"/>
      <c r="E17" s="11"/>
      <c r="F17" s="59" t="s">
        <v>20</v>
      </c>
      <c r="G17" s="26"/>
      <c r="H17" s="27"/>
      <c r="I17" s="28"/>
      <c r="J17" s="11"/>
      <c r="K17" s="12"/>
    </row>
    <row r="18" spans="1:11" ht="13.5" customHeight="1" x14ac:dyDescent="0.2">
      <c r="A18" s="59" t="s">
        <v>21</v>
      </c>
      <c r="B18" s="26"/>
      <c r="C18" s="27"/>
      <c r="D18" s="28"/>
      <c r="E18" s="11"/>
      <c r="F18" s="59" t="s">
        <v>21</v>
      </c>
      <c r="G18" s="26"/>
      <c r="H18" s="27"/>
      <c r="I18" s="28"/>
      <c r="J18" s="11"/>
      <c r="K18" s="12"/>
    </row>
    <row r="19" spans="1:11" ht="13.5" customHeight="1" x14ac:dyDescent="0.2">
      <c r="A19" s="25" t="s">
        <v>22</v>
      </c>
      <c r="B19" s="26"/>
      <c r="C19" s="27"/>
      <c r="D19" s="28"/>
      <c r="E19" s="11"/>
      <c r="F19" s="25" t="s">
        <v>22</v>
      </c>
      <c r="G19" s="26"/>
      <c r="H19" s="27"/>
      <c r="I19" s="28"/>
      <c r="J19" s="11"/>
      <c r="K19" s="12"/>
    </row>
    <row r="20" spans="1:11" ht="13.5" customHeight="1" x14ac:dyDescent="0.2">
      <c r="A20" s="59" t="s">
        <v>23</v>
      </c>
      <c r="B20" s="26"/>
      <c r="C20" s="27"/>
      <c r="D20" s="28"/>
      <c r="E20" s="11"/>
      <c r="F20" s="59" t="s">
        <v>23</v>
      </c>
      <c r="G20" s="26"/>
      <c r="H20" s="27"/>
      <c r="I20" s="28"/>
      <c r="J20" s="11"/>
      <c r="K20" s="12"/>
    </row>
    <row r="21" spans="1:11" ht="13.5" customHeight="1" x14ac:dyDescent="0.2">
      <c r="A21" s="59" t="s">
        <v>19</v>
      </c>
      <c r="B21" s="26"/>
      <c r="C21" s="27"/>
      <c r="D21" s="28"/>
      <c r="E21" s="11"/>
      <c r="F21" s="59" t="s">
        <v>19</v>
      </c>
      <c r="G21" s="26"/>
      <c r="H21" s="27"/>
      <c r="I21" s="28"/>
      <c r="J21" s="11"/>
      <c r="K21" s="12"/>
    </row>
    <row r="22" spans="1:11" ht="13.5" customHeight="1" x14ac:dyDescent="0.2">
      <c r="A22" s="59" t="s">
        <v>20</v>
      </c>
      <c r="B22" s="26"/>
      <c r="C22" s="27"/>
      <c r="D22" s="28"/>
      <c r="E22" s="11"/>
      <c r="F22" s="59" t="s">
        <v>20</v>
      </c>
      <c r="G22" s="26"/>
      <c r="H22" s="27"/>
      <c r="I22" s="28"/>
      <c r="J22" s="11"/>
      <c r="K22" s="12"/>
    </row>
    <row r="23" spans="1:11" ht="13.5" customHeight="1" x14ac:dyDescent="0.2">
      <c r="A23" s="59" t="s">
        <v>21</v>
      </c>
      <c r="B23" s="26"/>
      <c r="C23" s="27"/>
      <c r="D23" s="28"/>
      <c r="E23" s="11"/>
      <c r="F23" s="59" t="s">
        <v>21</v>
      </c>
      <c r="G23" s="26"/>
      <c r="H23" s="27"/>
      <c r="I23" s="28"/>
      <c r="J23" s="11"/>
      <c r="K23" s="12"/>
    </row>
    <row r="24" spans="1:11" ht="13.5" customHeight="1" thickBot="1" x14ac:dyDescent="0.25">
      <c r="A24" s="33" t="s">
        <v>9</v>
      </c>
      <c r="B24" s="63">
        <v>287614.85990011011</v>
      </c>
      <c r="C24" s="66">
        <v>264404.9804805594</v>
      </c>
      <c r="D24" s="64">
        <v>262971.26960463548</v>
      </c>
      <c r="E24" s="11"/>
      <c r="F24" s="33" t="s">
        <v>9</v>
      </c>
      <c r="G24" s="63">
        <f>'vydavky_ESA 2010'!E24-RVS_vydavky_ESA2010!B24</f>
        <v>-37905.888813015772</v>
      </c>
      <c r="H24" s="66">
        <f>'vydavky_ESA 2010'!F24-RVS_vydavky_ESA2010!C24</f>
        <v>7637.9076395071461</v>
      </c>
      <c r="I24" s="64">
        <f>'vydavky_ESA 2010'!G24-RVS_vydavky_ESA2010!D24</f>
        <v>14205.079343057761</v>
      </c>
    </row>
    <row r="25" spans="1:11" ht="14.25" customHeight="1" thickBot="1" x14ac:dyDescent="0.25">
      <c r="A25" s="5" t="s">
        <v>10</v>
      </c>
      <c r="B25" s="6">
        <f>B6+B12+B24</f>
        <v>9588472.5635681674</v>
      </c>
      <c r="C25" s="53">
        <f t="shared" ref="C25:D25" si="0">C6+C12+C24</f>
        <v>10116312.799143564</v>
      </c>
      <c r="D25" s="7">
        <f t="shared" si="0"/>
        <v>10652416.854000805</v>
      </c>
      <c r="E25" s="11"/>
      <c r="F25" s="5" t="s">
        <v>10</v>
      </c>
      <c r="G25" s="6">
        <f>'vydavky_ESA 2010'!E25-RVS_vydavky_ESA2010!B25</f>
        <v>-33902.4435999915</v>
      </c>
      <c r="H25" s="53">
        <f>'vydavky_ESA 2010'!F25-RVS_vydavky_ESA2010!C25</f>
        <v>561523.74145509861</v>
      </c>
      <c r="I25" s="7">
        <f>'vydavky_ESA 2010'!G25-RVS_vydavky_ESA2010!D25</f>
        <v>1632096.3242578078</v>
      </c>
    </row>
    <row r="26" spans="1:11" ht="13.5" customHeight="1" thickBot="1" x14ac:dyDescent="0.25">
      <c r="A26" s="29" t="s">
        <v>11</v>
      </c>
      <c r="B26" s="36">
        <f>B25</f>
        <v>9588472.5635681674</v>
      </c>
      <c r="C26" s="32">
        <f>C25</f>
        <v>10116312.799143564</v>
      </c>
      <c r="D26" s="31">
        <f>D25</f>
        <v>10652416.854000805</v>
      </c>
      <c r="E26" s="11"/>
      <c r="F26" s="29" t="s">
        <v>11</v>
      </c>
      <c r="G26" s="36">
        <f>'vydavky_ESA 2010'!E26-RVS_vydavky_ESA2010!B26</f>
        <v>-33902.4435999915</v>
      </c>
      <c r="H26" s="32">
        <f>'vydavky_ESA 2010'!F26-RVS_vydavky_ESA2010!C26</f>
        <v>561523.74145509861</v>
      </c>
      <c r="I26" s="31">
        <f>'vydavky_ESA 2010'!G26-RVS_vydavky_ESA2010!D26</f>
        <v>1632096.3242578078</v>
      </c>
    </row>
    <row r="27" spans="1:11" ht="13.5" customHeight="1" x14ac:dyDescent="0.2">
      <c r="A27" s="10"/>
      <c r="B27" s="13"/>
      <c r="C27" s="13"/>
      <c r="D27" s="13"/>
      <c r="E27" s="13"/>
      <c r="F27" s="13"/>
      <c r="G27" s="13"/>
    </row>
    <row r="28" spans="1:11" ht="13.5" customHeight="1" x14ac:dyDescent="0.2">
      <c r="A28" s="10"/>
      <c r="B28" s="13"/>
      <c r="C28" s="13"/>
      <c r="D28" s="13"/>
      <c r="E28" s="13"/>
      <c r="F28" s="13"/>
      <c r="G28" s="13"/>
    </row>
    <row r="29" spans="1:11" ht="13.5" customHeight="1" x14ac:dyDescent="0.2">
      <c r="A29" s="10"/>
      <c r="B29" s="39"/>
      <c r="C29" s="39"/>
      <c r="D29" s="39"/>
      <c r="E29" s="13"/>
      <c r="F29" s="13"/>
      <c r="G29" s="13"/>
    </row>
    <row r="30" spans="1:11" ht="13.5" customHeight="1" x14ac:dyDescent="0.2">
      <c r="A30" s="10"/>
      <c r="B30" s="39"/>
      <c r="C30" s="39"/>
      <c r="D30" s="39"/>
      <c r="E30" s="13"/>
      <c r="F30" s="13"/>
      <c r="G30" s="13"/>
    </row>
    <row r="31" spans="1:11" ht="13.5" customHeight="1" x14ac:dyDescent="0.2">
      <c r="A31" s="10"/>
      <c r="B31" s="13"/>
      <c r="C31" s="13"/>
      <c r="D31" s="13"/>
      <c r="E31" s="13"/>
      <c r="F31" s="13"/>
      <c r="G31" s="13"/>
    </row>
    <row r="32" spans="1:11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/>
      <c r="C87" s="13"/>
      <c r="D87" s="13"/>
      <c r="E87" s="13"/>
      <c r="F87" s="13"/>
      <c r="G87" s="13"/>
    </row>
    <row r="88" spans="1:7" ht="13.5" customHeight="1" x14ac:dyDescent="0.2">
      <c r="A88" s="10"/>
      <c r="B88" s="13"/>
      <c r="C88" s="13"/>
      <c r="D88" s="13"/>
      <c r="E88" s="13"/>
      <c r="F88" s="13"/>
      <c r="G88" s="13"/>
    </row>
    <row r="89" spans="1:7" ht="13.5" customHeight="1" x14ac:dyDescent="0.2">
      <c r="A89" s="10"/>
      <c r="B89" s="13"/>
      <c r="C89" s="13"/>
      <c r="D89" s="13"/>
      <c r="E89" s="13"/>
      <c r="F89" s="13"/>
      <c r="G89" s="13"/>
    </row>
    <row r="90" spans="1:7" ht="13.5" customHeight="1" x14ac:dyDescent="0.2">
      <c r="A90" s="10"/>
      <c r="B90" s="13"/>
      <c r="C90" s="13"/>
      <c r="D90" s="13"/>
      <c r="E90" s="13"/>
      <c r="F90" s="13"/>
      <c r="G90" s="13"/>
    </row>
    <row r="91" spans="1:7" ht="13.5" customHeight="1" x14ac:dyDescent="0.2">
      <c r="A91" s="10"/>
      <c r="B91" s="13"/>
      <c r="C91" s="13"/>
      <c r="D91" s="13"/>
      <c r="E91" s="13"/>
      <c r="F91" s="13"/>
      <c r="G91" s="13"/>
    </row>
    <row r="92" spans="1:7" ht="13.5" customHeight="1" x14ac:dyDescent="0.2">
      <c r="A92" s="10"/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ht="13.5" customHeight="1" x14ac:dyDescent="0.2"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</row>
    <row r="94" spans="1:7" ht="13.5" customHeight="1" x14ac:dyDescent="0.2"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ht="13.5" customHeight="1" x14ac:dyDescent="0.2"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  <row r="105" spans="2:7" ht="13.5" customHeight="1" x14ac:dyDescent="0.2">
      <c r="B105" s="8"/>
      <c r="C105" s="8"/>
      <c r="D105" s="8"/>
      <c r="E105" s="8"/>
      <c r="F105" s="8"/>
      <c r="G105" s="8"/>
    </row>
    <row r="106" spans="2:7" ht="13.5" customHeight="1" x14ac:dyDescent="0.2">
      <c r="B106" s="8"/>
      <c r="C106" s="8"/>
      <c r="D106" s="8"/>
      <c r="E106" s="8"/>
      <c r="F106" s="8"/>
      <c r="G106" s="8"/>
    </row>
    <row r="107" spans="2:7" ht="13.5" customHeight="1" x14ac:dyDescent="0.2">
      <c r="B107" s="8"/>
      <c r="C107" s="8"/>
      <c r="D107" s="8"/>
      <c r="E107" s="8"/>
      <c r="F107" s="8"/>
      <c r="G107" s="8"/>
    </row>
    <row r="108" spans="2:7" ht="13.5" customHeight="1" x14ac:dyDescent="0.2">
      <c r="B108" s="8"/>
      <c r="C108" s="8"/>
      <c r="D108" s="8"/>
      <c r="E108" s="8"/>
      <c r="F108" s="8"/>
      <c r="G108" s="8"/>
    </row>
    <row r="109" spans="2:7" ht="13.5" customHeight="1" x14ac:dyDescent="0.2">
      <c r="B109" s="8"/>
      <c r="C109" s="8"/>
      <c r="D109" s="8"/>
      <c r="E109" s="8"/>
      <c r="F109" s="8"/>
      <c r="G109" s="8"/>
    </row>
  </sheetData>
  <mergeCells count="3">
    <mergeCell ref="B3:D3"/>
    <mergeCell ref="A1:D1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80" zoomScaleNormal="80" workbookViewId="0">
      <selection activeCell="C33" sqref="C33"/>
    </sheetView>
  </sheetViews>
  <sheetFormatPr defaultColWidth="9.140625" defaultRowHeight="12.75" x14ac:dyDescent="0.2"/>
  <cols>
    <col min="1" max="1" width="52.5703125" style="1" customWidth="1"/>
    <col min="2" max="5" width="12.5703125" style="9" customWidth="1"/>
    <col min="6" max="6" width="53.140625" style="9" customWidth="1"/>
    <col min="7" max="7" width="12.5703125" style="9" customWidth="1"/>
    <col min="8" max="9" width="12.5703125" style="10" customWidth="1"/>
    <col min="10" max="16384" width="9.140625" style="10"/>
  </cols>
  <sheetData>
    <row r="1" spans="1:11" ht="15.75" customHeight="1" x14ac:dyDescent="0.2">
      <c r="A1" s="79" t="s">
        <v>14</v>
      </c>
      <c r="B1" s="79"/>
      <c r="C1" s="79"/>
      <c r="D1" s="79"/>
      <c r="E1" s="37"/>
      <c r="F1" s="37" t="s">
        <v>15</v>
      </c>
      <c r="G1" s="37"/>
      <c r="H1" s="37"/>
      <c r="I1" s="37"/>
      <c r="J1" s="37"/>
    </row>
    <row r="2" spans="1:11" ht="14.25" customHeight="1" thickBot="1" x14ac:dyDescent="0.3">
      <c r="A2" s="14"/>
      <c r="B2" s="15"/>
      <c r="C2" s="15"/>
      <c r="D2" s="15"/>
      <c r="E2" s="15"/>
      <c r="F2" s="14"/>
      <c r="G2" s="15"/>
      <c r="H2" s="15"/>
      <c r="I2" s="15"/>
    </row>
    <row r="3" spans="1:11" ht="13.5" customHeight="1" x14ac:dyDescent="0.2">
      <c r="A3" s="34" t="s">
        <v>1</v>
      </c>
      <c r="B3" s="80" t="s">
        <v>3</v>
      </c>
      <c r="C3" s="83"/>
      <c r="D3" s="81"/>
      <c r="E3" s="10"/>
      <c r="F3" s="34" t="s">
        <v>1</v>
      </c>
      <c r="G3" s="80" t="s">
        <v>3</v>
      </c>
      <c r="H3" s="83"/>
      <c r="I3" s="81"/>
    </row>
    <row r="4" spans="1:11" ht="14.25" customHeight="1" thickBot="1" x14ac:dyDescent="0.25">
      <c r="A4" s="18"/>
      <c r="B4" s="50">
        <v>2022</v>
      </c>
      <c r="C4" s="42">
        <v>2023</v>
      </c>
      <c r="D4" s="43">
        <v>2024</v>
      </c>
      <c r="E4" s="10"/>
      <c r="F4" s="18"/>
      <c r="G4" s="35">
        <v>2022</v>
      </c>
      <c r="H4" s="21">
        <v>2023</v>
      </c>
      <c r="I4" s="20">
        <v>2024</v>
      </c>
    </row>
    <row r="5" spans="1:11" ht="13.5" customHeight="1" x14ac:dyDescent="0.2">
      <c r="A5" s="22"/>
      <c r="B5" s="44"/>
      <c r="C5" s="45"/>
      <c r="D5" s="46"/>
      <c r="E5" s="11"/>
      <c r="F5" s="22"/>
      <c r="G5" s="44"/>
      <c r="H5" s="45"/>
      <c r="I5" s="46"/>
    </row>
    <row r="6" spans="1:11" ht="13.5" customHeight="1" x14ac:dyDescent="0.2">
      <c r="A6" s="33" t="s">
        <v>4</v>
      </c>
      <c r="B6" s="2">
        <v>1059455.7036680575</v>
      </c>
      <c r="C6" s="40">
        <v>1090070.8186630055</v>
      </c>
      <c r="D6" s="3">
        <v>1189784.5843961677</v>
      </c>
      <c r="E6" s="11"/>
      <c r="F6" s="33" t="s">
        <v>4</v>
      </c>
      <c r="G6" s="2">
        <f>vydavky_cash!E6-RVS_vydavky_cash!B6</f>
        <v>-24195.24590310175</v>
      </c>
      <c r="H6" s="40">
        <f>vydavky_cash!F6-RVS_vydavky_cash!C6</f>
        <v>54612.380992023274</v>
      </c>
      <c r="I6" s="3">
        <f>vydavky_cash!G6-RVS_vydavky_cash!D6</f>
        <v>131654.49114465481</v>
      </c>
    </row>
    <row r="7" spans="1:11" ht="13.5" customHeight="1" x14ac:dyDescent="0.2">
      <c r="A7" s="25" t="s">
        <v>5</v>
      </c>
      <c r="B7" s="26">
        <v>583960.73968998087</v>
      </c>
      <c r="C7" s="71">
        <v>586307.94260437379</v>
      </c>
      <c r="D7" s="28">
        <v>634137.23058728431</v>
      </c>
      <c r="E7" s="11"/>
      <c r="F7" s="25" t="s">
        <v>5</v>
      </c>
      <c r="G7" s="26">
        <f>vydavky_cash!E7-RVS_vydavky_cash!B7</f>
        <v>15520.436214637244</v>
      </c>
      <c r="H7" s="71">
        <f>vydavky_cash!F7-RVS_vydavky_cash!C7</f>
        <v>45998.657526619383</v>
      </c>
      <c r="I7" s="28">
        <f>vydavky_cash!G7-RVS_vydavky_cash!D7</f>
        <v>102513.55607240158</v>
      </c>
    </row>
    <row r="8" spans="1:11" ht="13.5" customHeight="1" x14ac:dyDescent="0.2">
      <c r="A8" s="25" t="s">
        <v>6</v>
      </c>
      <c r="B8" s="26">
        <v>65717.367204790673</v>
      </c>
      <c r="C8" s="71">
        <v>47991.31403025263</v>
      </c>
      <c r="D8" s="28">
        <v>54212.886986186815</v>
      </c>
      <c r="E8" s="11"/>
      <c r="F8" s="25" t="s">
        <v>6</v>
      </c>
      <c r="G8" s="26">
        <f>vydavky_cash!E8-RVS_vydavky_cash!B8</f>
        <v>-24269.054521772523</v>
      </c>
      <c r="H8" s="71">
        <f>vydavky_cash!F8-RVS_vydavky_cash!C8</f>
        <v>-3159.1709596524743</v>
      </c>
      <c r="I8" s="28">
        <f>vydavky_cash!G8-RVS_vydavky_cash!D8</f>
        <v>1813.7985277885236</v>
      </c>
    </row>
    <row r="9" spans="1:11" ht="13.5" customHeight="1" x14ac:dyDescent="0.2">
      <c r="A9" s="25" t="s">
        <v>7</v>
      </c>
      <c r="B9" s="26">
        <v>347945.35776761395</v>
      </c>
      <c r="C9" s="71">
        <v>391411.15413740685</v>
      </c>
      <c r="D9" s="28">
        <v>433583.02753286163</v>
      </c>
      <c r="E9" s="11"/>
      <c r="F9" s="25" t="s">
        <v>7</v>
      </c>
      <c r="G9" s="26">
        <f>vydavky_cash!E9-RVS_vydavky_cash!B9</f>
        <v>-5814.5965541484766</v>
      </c>
      <c r="H9" s="71">
        <f>vydavky_cash!F9-RVS_vydavky_cash!C9</f>
        <v>19456.728199024103</v>
      </c>
      <c r="I9" s="28">
        <f>vydavky_cash!G9-RVS_vydavky_cash!D9</f>
        <v>32296.765496773412</v>
      </c>
    </row>
    <row r="10" spans="1:11" ht="13.5" customHeight="1" x14ac:dyDescent="0.2">
      <c r="A10" s="25" t="s">
        <v>8</v>
      </c>
      <c r="B10" s="26">
        <v>63.350005671953191</v>
      </c>
      <c r="C10" s="71">
        <v>67.231890972235846</v>
      </c>
      <c r="D10" s="28">
        <v>70.728461729733468</v>
      </c>
      <c r="E10" s="11"/>
      <c r="F10" s="25" t="s">
        <v>8</v>
      </c>
      <c r="G10" s="26">
        <f>vydavky_cash!E10-RVS_vydavky_cash!B10</f>
        <v>4.9519340878858671</v>
      </c>
      <c r="H10" s="71">
        <f>vydavky_cash!F10-RVS_vydavky_cash!C10</f>
        <v>8.862037564357891</v>
      </c>
      <c r="I10" s="28">
        <f>vydavky_cash!G10-RVS_vydavky_cash!D10</f>
        <v>10.895558782010639</v>
      </c>
    </row>
    <row r="11" spans="1:11" ht="13.5" customHeight="1" x14ac:dyDescent="0.2">
      <c r="A11" s="25" t="s">
        <v>12</v>
      </c>
      <c r="B11" s="72">
        <v>61768.889000000003</v>
      </c>
      <c r="C11" s="71">
        <v>64293.175999999999</v>
      </c>
      <c r="D11" s="28">
        <v>67780.710828104886</v>
      </c>
      <c r="E11" s="11"/>
      <c r="F11" s="25" t="s">
        <v>12</v>
      </c>
      <c r="G11" s="72">
        <f>vydavky_cash!E11-RVS_vydavky_cash!B11</f>
        <v>-9636.9829759059066</v>
      </c>
      <c r="H11" s="71">
        <f>vydavky_cash!F11-RVS_vydavky_cash!C11</f>
        <v>-7692.6958115318994</v>
      </c>
      <c r="I11" s="28">
        <f>vydavky_cash!G11-RVS_vydavky_cash!D11</f>
        <v>-4980.5245110903707</v>
      </c>
    </row>
    <row r="12" spans="1:11" ht="13.5" customHeight="1" x14ac:dyDescent="0.2">
      <c r="A12" s="33" t="s">
        <v>13</v>
      </c>
      <c r="B12" s="2">
        <v>8241402</v>
      </c>
      <c r="C12" s="40">
        <v>8761837</v>
      </c>
      <c r="D12" s="3">
        <v>9198559</v>
      </c>
      <c r="E12" s="11"/>
      <c r="F12" s="33" t="s">
        <v>13</v>
      </c>
      <c r="G12" s="2">
        <f>vydavky_cash!E12-RVS_vydavky_cash!B12</f>
        <v>32718.806520599872</v>
      </c>
      <c r="H12" s="40">
        <f>vydavky_cash!F12-RVS_vydavky_cash!C12</f>
        <v>505586.46778677218</v>
      </c>
      <c r="I12" s="3">
        <f>vydavky_cash!G12-RVS_vydavky_cash!D12</f>
        <v>1488738.6369627193</v>
      </c>
    </row>
    <row r="13" spans="1:11" ht="13.5" customHeight="1" x14ac:dyDescent="0.2">
      <c r="A13" s="54" t="s">
        <v>18</v>
      </c>
      <c r="B13" s="26">
        <v>7257036</v>
      </c>
      <c r="C13" s="71">
        <v>7756941</v>
      </c>
      <c r="D13" s="28">
        <v>8177460</v>
      </c>
      <c r="E13" s="11"/>
      <c r="F13" s="54" t="s">
        <v>18</v>
      </c>
      <c r="G13" s="26">
        <f>vydavky_cash!E13-RVS_vydavky_cash!B13</f>
        <v>51489.538250009529</v>
      </c>
      <c r="H13" s="71">
        <f>vydavky_cash!F13-RVS_vydavky_cash!C13</f>
        <v>450848.85181351379</v>
      </c>
      <c r="I13" s="28">
        <f>vydavky_cash!G13-RVS_vydavky_cash!D13</f>
        <v>1320585.4303629715</v>
      </c>
    </row>
    <row r="14" spans="1:11" ht="13.5" customHeight="1" x14ac:dyDescent="0.2">
      <c r="A14" s="59" t="s">
        <v>16</v>
      </c>
      <c r="B14" s="26">
        <v>6538580</v>
      </c>
      <c r="C14" s="71">
        <v>6952610.1359673981</v>
      </c>
      <c r="D14" s="28">
        <v>7282315.0242238771</v>
      </c>
      <c r="E14" s="11"/>
      <c r="F14" s="59" t="s">
        <v>16</v>
      </c>
      <c r="G14" s="26">
        <f>vydavky_cash!E14-RVS_vydavky_cash!B14</f>
        <v>42690.885859553702</v>
      </c>
      <c r="H14" s="71">
        <f>vydavky_cash!F14-RVS_vydavky_cash!C14</f>
        <v>440159.98925319966</v>
      </c>
      <c r="I14" s="28">
        <f>vydavky_cash!G14-RVS_vydavky_cash!D14</f>
        <v>1278186.4441965632</v>
      </c>
      <c r="J14" s="11"/>
      <c r="K14" s="12"/>
    </row>
    <row r="15" spans="1:11" ht="13.5" customHeight="1" x14ac:dyDescent="0.2">
      <c r="A15" s="59" t="s">
        <v>17</v>
      </c>
      <c r="B15" s="26">
        <v>91511</v>
      </c>
      <c r="C15" s="27"/>
      <c r="D15" s="28"/>
      <c r="E15" s="11"/>
      <c r="F15" s="59" t="s">
        <v>17</v>
      </c>
      <c r="G15" s="26">
        <f>vydavky_cash!E15-RVS_vydavky_cash!B15</f>
        <v>-3959.4193475446227</v>
      </c>
      <c r="H15" s="27"/>
      <c r="I15" s="28"/>
      <c r="J15" s="11"/>
      <c r="K15" s="12"/>
    </row>
    <row r="16" spans="1:11" ht="13.5" customHeight="1" x14ac:dyDescent="0.2">
      <c r="A16" s="59" t="s">
        <v>19</v>
      </c>
      <c r="B16" s="26">
        <v>558686</v>
      </c>
      <c r="C16" s="27"/>
      <c r="D16" s="28"/>
      <c r="E16" s="11"/>
      <c r="F16" s="59" t="s">
        <v>19</v>
      </c>
      <c r="G16" s="26">
        <f>vydavky_cash!E16-RVS_vydavky_cash!B16</f>
        <v>10796.95424221002</v>
      </c>
      <c r="H16" s="27"/>
      <c r="I16" s="28"/>
      <c r="J16" s="11"/>
      <c r="K16" s="12"/>
    </row>
    <row r="17" spans="1:11" ht="13.5" customHeight="1" x14ac:dyDescent="0.2">
      <c r="A17" s="59" t="s">
        <v>20</v>
      </c>
      <c r="B17" s="26">
        <v>66741</v>
      </c>
      <c r="C17" s="27"/>
      <c r="D17" s="28"/>
      <c r="E17" s="11"/>
      <c r="F17" s="59" t="s">
        <v>20</v>
      </c>
      <c r="G17" s="26">
        <f>vydavky_cash!E17-RVS_vydavky_cash!B17</f>
        <v>1992.7443896877521</v>
      </c>
      <c r="H17" s="27"/>
      <c r="I17" s="28"/>
      <c r="J17" s="11"/>
      <c r="K17" s="12"/>
    </row>
    <row r="18" spans="1:11" ht="13.5" customHeight="1" x14ac:dyDescent="0.2">
      <c r="A18" s="59" t="s">
        <v>21</v>
      </c>
      <c r="B18" s="26">
        <v>1518</v>
      </c>
      <c r="C18" s="27"/>
      <c r="D18" s="28"/>
      <c r="E18" s="11"/>
      <c r="F18" s="59" t="s">
        <v>21</v>
      </c>
      <c r="G18" s="26">
        <f>vydavky_cash!E18-RVS_vydavky_cash!B18</f>
        <v>-31.626893897422406</v>
      </c>
      <c r="H18" s="27"/>
      <c r="I18" s="28"/>
      <c r="J18" s="11"/>
      <c r="K18" s="12"/>
    </row>
    <row r="19" spans="1:11" ht="13.5" customHeight="1" x14ac:dyDescent="0.2">
      <c r="A19" s="25" t="s">
        <v>22</v>
      </c>
      <c r="B19" s="26">
        <v>984366</v>
      </c>
      <c r="C19" s="27">
        <v>1004896</v>
      </c>
      <c r="D19" s="28">
        <v>1021099</v>
      </c>
      <c r="E19" s="11"/>
      <c r="F19" s="25" t="s">
        <v>22</v>
      </c>
      <c r="G19" s="26">
        <f>vydavky_cash!E19-RVS_vydavky_cash!B19</f>
        <v>-18770.731729409541</v>
      </c>
      <c r="H19" s="27">
        <f>vydavky_cash!F19-RVS_vydavky_cash!C19</f>
        <v>54737.615973258391</v>
      </c>
      <c r="I19" s="28">
        <f>vydavky_cash!G19-RVS_vydavky_cash!D19</f>
        <v>168153.20659974823</v>
      </c>
      <c r="J19" s="11"/>
      <c r="K19" s="12"/>
    </row>
    <row r="20" spans="1:11" ht="13.5" customHeight="1" x14ac:dyDescent="0.2">
      <c r="A20" s="59" t="s">
        <v>23</v>
      </c>
      <c r="B20" s="26">
        <v>838369</v>
      </c>
      <c r="C20" s="27"/>
      <c r="D20" s="28"/>
      <c r="E20" s="11"/>
      <c r="F20" s="59" t="s">
        <v>23</v>
      </c>
      <c r="G20" s="26">
        <f>vydavky_cash!E20-RVS_vydavky_cash!B20</f>
        <v>-15828.648319515167</v>
      </c>
      <c r="H20" s="27"/>
      <c r="I20" s="28"/>
    </row>
    <row r="21" spans="1:11" ht="14.25" customHeight="1" x14ac:dyDescent="0.2">
      <c r="A21" s="59" t="s">
        <v>19</v>
      </c>
      <c r="B21" s="26">
        <v>94736</v>
      </c>
      <c r="C21" s="27"/>
      <c r="D21" s="28"/>
      <c r="E21" s="11"/>
      <c r="F21" s="59" t="s">
        <v>19</v>
      </c>
      <c r="G21" s="26">
        <f>vydavky_cash!E21-RVS_vydavky_cash!B21</f>
        <v>-1612.6103477612924</v>
      </c>
      <c r="H21" s="27"/>
      <c r="I21" s="28"/>
    </row>
    <row r="22" spans="1:11" ht="13.5" customHeight="1" x14ac:dyDescent="0.2">
      <c r="A22" s="59" t="s">
        <v>20</v>
      </c>
      <c r="B22" s="26">
        <v>15683</v>
      </c>
      <c r="C22" s="27"/>
      <c r="D22" s="28"/>
      <c r="E22" s="11"/>
      <c r="F22" s="59" t="s">
        <v>20</v>
      </c>
      <c r="G22" s="26">
        <f>vydavky_cash!E22-RVS_vydavky_cash!B22</f>
        <v>-494.42502597987368</v>
      </c>
      <c r="H22" s="27"/>
      <c r="I22" s="28"/>
    </row>
    <row r="23" spans="1:11" ht="13.5" customHeight="1" x14ac:dyDescent="0.2">
      <c r="A23" s="59" t="s">
        <v>21</v>
      </c>
      <c r="B23" s="26">
        <v>35578</v>
      </c>
      <c r="C23" s="27"/>
      <c r="D23" s="28"/>
      <c r="E23" s="11"/>
      <c r="F23" s="59" t="s">
        <v>21</v>
      </c>
      <c r="G23" s="26">
        <f>vydavky_cash!E23-RVS_vydavky_cash!B23</f>
        <v>-835.04803615323908</v>
      </c>
      <c r="H23" s="27"/>
      <c r="I23" s="28"/>
    </row>
    <row r="24" spans="1:11" ht="13.5" customHeight="1" thickBot="1" x14ac:dyDescent="0.25">
      <c r="A24" s="33" t="s">
        <v>9</v>
      </c>
      <c r="B24" s="73">
        <v>287614.85990011011</v>
      </c>
      <c r="C24" s="74">
        <v>264404.9804805594</v>
      </c>
      <c r="D24" s="64">
        <v>262971.26960463548</v>
      </c>
      <c r="E24" s="11"/>
      <c r="F24" s="33" t="s">
        <v>9</v>
      </c>
      <c r="G24" s="73">
        <f>vydavky_cash!E24-RVS_vydavky_cash!B24</f>
        <v>-37905.888813015772</v>
      </c>
      <c r="H24" s="74">
        <f>vydavky_cash!F24-RVS_vydavky_cash!C24</f>
        <v>7637.9076395071461</v>
      </c>
      <c r="I24" s="64">
        <f>vydavky_cash!G24-RVS_vydavky_cash!D24</f>
        <v>14205.079343057761</v>
      </c>
    </row>
    <row r="25" spans="1:11" ht="13.5" customHeight="1" thickBot="1" x14ac:dyDescent="0.25">
      <c r="A25" s="5" t="s">
        <v>10</v>
      </c>
      <c r="B25" s="6">
        <f>B6+B12+B24</f>
        <v>9588472.5635681674</v>
      </c>
      <c r="C25" s="53">
        <f t="shared" ref="C25:D25" si="0">C6+C12+C24</f>
        <v>10116312.799143564</v>
      </c>
      <c r="D25" s="7">
        <f t="shared" si="0"/>
        <v>10651314.854000805</v>
      </c>
      <c r="E25" s="11"/>
      <c r="F25" s="5" t="s">
        <v>10</v>
      </c>
      <c r="G25" s="6">
        <f>vydavky_cash!E25-RVS_vydavky_cash!B25</f>
        <v>-29382.328195517883</v>
      </c>
      <c r="H25" s="53">
        <f>vydavky_cash!F25-RVS_vydavky_cash!C25</f>
        <v>567836.75641830266</v>
      </c>
      <c r="I25" s="7">
        <f>vydavky_cash!G25-RVS_vydavky_cash!D25</f>
        <v>1634598.207450429</v>
      </c>
    </row>
    <row r="26" spans="1:11" ht="13.5" customHeight="1" thickBot="1" x14ac:dyDescent="0.25">
      <c r="A26" s="29" t="s">
        <v>11</v>
      </c>
      <c r="B26" s="36">
        <f>B25</f>
        <v>9588472.5635681674</v>
      </c>
      <c r="C26" s="32">
        <f>C25</f>
        <v>10116312.799143564</v>
      </c>
      <c r="D26" s="31">
        <f>D25</f>
        <v>10651314.854000805</v>
      </c>
      <c r="E26" s="11"/>
      <c r="F26" s="29" t="s">
        <v>11</v>
      </c>
      <c r="G26" s="36">
        <f>vydavky_cash!E26-RVS_vydavky_cash!B26</f>
        <v>-29382.328195517883</v>
      </c>
      <c r="H26" s="32">
        <f>vydavky_cash!F26-RVS_vydavky_cash!C26</f>
        <v>567836.75641830266</v>
      </c>
      <c r="I26" s="31">
        <f>vydavky_cash!G26-RVS_vydavky_cash!D26</f>
        <v>1634598.207450429</v>
      </c>
    </row>
    <row r="27" spans="1:11" ht="13.5" customHeight="1" x14ac:dyDescent="0.2">
      <c r="A27" s="10"/>
      <c r="B27" s="13"/>
      <c r="C27" s="13"/>
      <c r="D27" s="13"/>
      <c r="E27" s="13"/>
      <c r="F27" s="13"/>
      <c r="G27" s="13"/>
    </row>
    <row r="28" spans="1:11" ht="13.5" customHeight="1" x14ac:dyDescent="0.2">
      <c r="A28" s="10"/>
      <c r="B28" s="13"/>
      <c r="C28" s="13"/>
      <c r="D28" s="13"/>
      <c r="E28" s="13"/>
      <c r="F28" s="13"/>
      <c r="G28" s="13"/>
    </row>
    <row r="29" spans="1:11" ht="13.5" customHeight="1" x14ac:dyDescent="0.2">
      <c r="A29" s="10"/>
      <c r="B29" s="13"/>
      <c r="C29" s="13"/>
      <c r="D29" s="13"/>
      <c r="E29" s="13"/>
      <c r="F29" s="13"/>
      <c r="G29" s="13"/>
    </row>
    <row r="30" spans="1:11" ht="13.5" customHeight="1" x14ac:dyDescent="0.2">
      <c r="A30" s="10"/>
      <c r="B30" s="13"/>
      <c r="C30" s="13"/>
      <c r="D30" s="13"/>
      <c r="E30" s="13"/>
      <c r="F30" s="13"/>
      <c r="G30" s="13"/>
    </row>
    <row r="31" spans="1:11" ht="13.5" customHeight="1" x14ac:dyDescent="0.2">
      <c r="A31" s="10"/>
      <c r="B31" s="13"/>
      <c r="C31" s="13"/>
      <c r="D31" s="13"/>
      <c r="E31" s="13"/>
      <c r="F31" s="13"/>
      <c r="G31" s="13"/>
    </row>
    <row r="32" spans="1:11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/>
      <c r="C87" s="13"/>
      <c r="D87" s="13"/>
      <c r="E87" s="13"/>
      <c r="F87" s="13"/>
      <c r="G87" s="13"/>
    </row>
    <row r="88" spans="1:7" ht="13.5" customHeight="1" x14ac:dyDescent="0.2">
      <c r="A88" s="10"/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ht="13.5" customHeight="1" x14ac:dyDescent="0.2"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ht="13.5" customHeight="1" x14ac:dyDescent="0.2"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</row>
    <row r="91" spans="1:7" ht="13.5" customHeight="1" x14ac:dyDescent="0.2"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</row>
    <row r="92" spans="1:7" ht="13.5" customHeight="1" x14ac:dyDescent="0.2">
      <c r="B92" s="8"/>
      <c r="C92" s="8"/>
      <c r="D92" s="8"/>
      <c r="E92" s="8"/>
      <c r="F92" s="8"/>
      <c r="G92" s="8"/>
    </row>
    <row r="93" spans="1:7" ht="13.5" customHeight="1" x14ac:dyDescent="0.2">
      <c r="B93" s="8"/>
      <c r="C93" s="8"/>
      <c r="D93" s="8"/>
      <c r="E93" s="8"/>
      <c r="F93" s="8"/>
      <c r="G93" s="8"/>
    </row>
    <row r="94" spans="1:7" ht="13.5" customHeight="1" x14ac:dyDescent="0.2">
      <c r="B94" s="8"/>
      <c r="C94" s="8"/>
      <c r="D94" s="8"/>
      <c r="E94" s="8"/>
      <c r="F94" s="8"/>
      <c r="G94" s="8"/>
    </row>
    <row r="95" spans="1:7" ht="13.5" customHeight="1" x14ac:dyDescent="0.2">
      <c r="B95" s="8"/>
      <c r="C95" s="8"/>
      <c r="D95" s="8"/>
      <c r="E95" s="8"/>
      <c r="F95" s="8"/>
      <c r="G95" s="8"/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  <row r="105" spans="2:7" ht="13.5" customHeight="1" x14ac:dyDescent="0.2">
      <c r="B105" s="8"/>
      <c r="C105" s="8"/>
      <c r="D105" s="8"/>
      <c r="E105" s="8"/>
      <c r="F105" s="8"/>
      <c r="G105" s="8"/>
    </row>
  </sheetData>
  <mergeCells count="3">
    <mergeCell ref="A1:D1"/>
    <mergeCell ref="B3:D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vydavky_ESA 2010</vt:lpstr>
      <vt:lpstr>vydavky_cash</vt:lpstr>
      <vt:lpstr>RVS_vydavky_ESA2010</vt:lpstr>
      <vt:lpstr>RVS_vydavky_cash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2022-06-23T11:32:13Z</dcterms:modified>
</cp:coreProperties>
</file>